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Наталя Василівна\ЗВІТИ 2025\На сайт\"/>
    </mc:Choice>
  </mc:AlternateContent>
  <bookViews>
    <workbookView xWindow="0" yWindow="0" windowWidth="28800" windowHeight="11730"/>
  </bookViews>
  <sheets>
    <sheet name="зведена на 25.08.2025" sheetId="1" r:id="rId1"/>
  </sheets>
  <externalReferences>
    <externalReference r:id="rId2"/>
  </externalReferences>
  <definedNames>
    <definedName name="_xlnm.Print_Area" localSheetId="0">'зведена на 25.08.2025'!$A$3:$N$41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G40" i="1"/>
  <c r="M39" i="1"/>
  <c r="N39" i="1" s="1"/>
  <c r="L39" i="1"/>
  <c r="J39" i="1"/>
  <c r="H39" i="1"/>
  <c r="M38" i="1"/>
  <c r="K38" i="1" s="1"/>
  <c r="L38" i="1" s="1"/>
  <c r="J38" i="1"/>
  <c r="H38" i="1"/>
  <c r="M37" i="1"/>
  <c r="N37" i="1" s="1"/>
  <c r="J37" i="1"/>
  <c r="H37" i="1"/>
  <c r="M36" i="1"/>
  <c r="K36" i="1" s="1"/>
  <c r="L36" i="1" s="1"/>
  <c r="J36" i="1"/>
  <c r="H36" i="1"/>
  <c r="M35" i="1"/>
  <c r="N35" i="1" s="1"/>
  <c r="H35" i="1"/>
  <c r="M34" i="1"/>
  <c r="K34" i="1" s="1"/>
  <c r="L34" i="1" s="1"/>
  <c r="J34" i="1"/>
  <c r="H34" i="1"/>
  <c r="M33" i="1"/>
  <c r="K33" i="1" s="1"/>
  <c r="L33" i="1" s="1"/>
  <c r="J33" i="1"/>
  <c r="H33" i="1"/>
  <c r="M32" i="1"/>
  <c r="K32" i="1" s="1"/>
  <c r="L32" i="1" s="1"/>
  <c r="J32" i="1"/>
  <c r="H32" i="1"/>
  <c r="M31" i="1"/>
  <c r="K31" i="1" s="1"/>
  <c r="L31" i="1" s="1"/>
  <c r="J31" i="1"/>
  <c r="H31" i="1"/>
  <c r="M30" i="1"/>
  <c r="K30" i="1" s="1"/>
  <c r="L30" i="1" s="1"/>
  <c r="J30" i="1"/>
  <c r="H30" i="1"/>
  <c r="M29" i="1"/>
  <c r="N29" i="1" s="1"/>
  <c r="J29" i="1"/>
  <c r="H29" i="1"/>
  <c r="M28" i="1"/>
  <c r="K28" i="1" s="1"/>
  <c r="L28" i="1" s="1"/>
  <c r="J28" i="1"/>
  <c r="H28" i="1"/>
  <c r="M27" i="1"/>
  <c r="N27" i="1" s="1"/>
  <c r="J27" i="1"/>
  <c r="H27" i="1"/>
  <c r="M26" i="1"/>
  <c r="K26" i="1" s="1"/>
  <c r="L26" i="1" s="1"/>
  <c r="J26" i="1"/>
  <c r="H26" i="1"/>
  <c r="M25" i="1"/>
  <c r="N25" i="1" s="1"/>
  <c r="J25" i="1"/>
  <c r="H25" i="1"/>
  <c r="M24" i="1"/>
  <c r="K24" i="1" s="1"/>
  <c r="L24" i="1" s="1"/>
  <c r="J24" i="1"/>
  <c r="H24" i="1"/>
  <c r="M23" i="1"/>
  <c r="N23" i="1" s="1"/>
  <c r="J23" i="1"/>
  <c r="H23" i="1"/>
  <c r="M22" i="1"/>
  <c r="K22" i="1" s="1"/>
  <c r="L22" i="1" s="1"/>
  <c r="J22" i="1"/>
  <c r="H22" i="1"/>
  <c r="M21" i="1"/>
  <c r="N21" i="1" s="1"/>
  <c r="K21" i="1"/>
  <c r="L21" i="1" s="1"/>
  <c r="J21" i="1"/>
  <c r="H21" i="1"/>
  <c r="M20" i="1"/>
  <c r="K20" i="1" s="1"/>
  <c r="L20" i="1" s="1"/>
  <c r="J20" i="1"/>
  <c r="H20" i="1"/>
  <c r="M19" i="1"/>
  <c r="K19" i="1" s="1"/>
  <c r="L19" i="1" s="1"/>
  <c r="J19" i="1"/>
  <c r="H19" i="1"/>
  <c r="M18" i="1"/>
  <c r="K18" i="1" s="1"/>
  <c r="L18" i="1" s="1"/>
  <c r="J18" i="1"/>
  <c r="H18" i="1"/>
  <c r="M17" i="1"/>
  <c r="K17" i="1" s="1"/>
  <c r="L17" i="1" s="1"/>
  <c r="J17" i="1"/>
  <c r="H17" i="1"/>
  <c r="M16" i="1"/>
  <c r="N16" i="1" s="1"/>
  <c r="J16" i="1"/>
  <c r="H16" i="1"/>
  <c r="M15" i="1"/>
  <c r="K15" i="1" s="1"/>
  <c r="L15" i="1" s="1"/>
  <c r="J15" i="1"/>
  <c r="H15" i="1"/>
  <c r="M14" i="1"/>
  <c r="N14" i="1" s="1"/>
  <c r="J14" i="1"/>
  <c r="H14" i="1"/>
  <c r="M13" i="1"/>
  <c r="K13" i="1" s="1"/>
  <c r="L13" i="1" s="1"/>
  <c r="J13" i="1"/>
  <c r="H13" i="1"/>
  <c r="M12" i="1"/>
  <c r="N12" i="1" s="1"/>
  <c r="J12" i="1"/>
  <c r="H12" i="1"/>
  <c r="M11" i="1"/>
  <c r="K11" i="1" s="1"/>
  <c r="L11" i="1" s="1"/>
  <c r="J11" i="1"/>
  <c r="H11" i="1"/>
  <c r="M10" i="1"/>
  <c r="N10" i="1" s="1"/>
  <c r="J10" i="1"/>
  <c r="H10" i="1"/>
  <c r="M9" i="1"/>
  <c r="K9" i="1" s="1"/>
  <c r="L9" i="1" s="1"/>
  <c r="J9" i="1"/>
  <c r="H9" i="1"/>
  <c r="M8" i="1"/>
  <c r="K8" i="1" s="1"/>
  <c r="J8" i="1"/>
  <c r="H8" i="1"/>
  <c r="K29" i="1" l="1"/>
  <c r="L29" i="1" s="1"/>
  <c r="K14" i="1"/>
  <c r="L14" i="1" s="1"/>
  <c r="K27" i="1"/>
  <c r="L27" i="1" s="1"/>
  <c r="J40" i="1"/>
  <c r="K25" i="1"/>
  <c r="L25" i="1" s="1"/>
  <c r="N36" i="1"/>
  <c r="N38" i="1"/>
  <c r="K12" i="1"/>
  <c r="L12" i="1" s="1"/>
  <c r="K35" i="1"/>
  <c r="L35" i="1" s="1"/>
  <c r="N31" i="1"/>
  <c r="N33" i="1"/>
  <c r="H40" i="1"/>
  <c r="K10" i="1"/>
  <c r="L10" i="1" s="1"/>
  <c r="K16" i="1"/>
  <c r="L16" i="1" s="1"/>
  <c r="K23" i="1"/>
  <c r="L23" i="1" s="1"/>
  <c r="K37" i="1"/>
  <c r="L37" i="1" s="1"/>
  <c r="L8" i="1"/>
  <c r="M40" i="1"/>
  <c r="N8" i="1"/>
  <c r="N9" i="1"/>
  <c r="N11" i="1"/>
  <c r="N13" i="1"/>
  <c r="N15" i="1"/>
  <c r="N17" i="1"/>
  <c r="N18" i="1"/>
  <c r="N19" i="1"/>
  <c r="N20" i="1"/>
  <c r="N22" i="1"/>
  <c r="N24" i="1"/>
  <c r="N26" i="1"/>
  <c r="N28" i="1"/>
  <c r="N30" i="1"/>
  <c r="N32" i="1"/>
  <c r="N34" i="1"/>
  <c r="K40" i="1" l="1"/>
  <c r="L40" i="1"/>
  <c r="N40" i="1"/>
  <c r="O41" i="1" l="1"/>
  <c r="N41" i="1"/>
</calcChain>
</file>

<file path=xl/sharedStrings.xml><?xml version="1.0" encoding="utf-8"?>
<sst xmlns="http://schemas.openxmlformats.org/spreadsheetml/2006/main" count="150" uniqueCount="98">
  <si>
    <t>тень</t>
  </si>
  <si>
    <t>Акт списання використаних медикаментів, матеріалів та інших засобів по Комунальному некомерційному підприємству "Коломийський районний центр первинної медико-санітарної допомоги Коломийської районної ради"</t>
  </si>
  <si>
    <t xml:space="preserve">  станом на 25.08.2025року  отриманих в централізованому порядку за рахунок коштів державного бюджету по програмі "Імунопрофілактика".</t>
  </si>
  <si>
    <t>Серпень</t>
  </si>
  <si>
    <t>№п/п</t>
  </si>
  <si>
    <t>Торгівельна назва згідно розхідної накладної ІФОДКЛ</t>
  </si>
  <si>
    <t>№ та дата  розхідної накладної ІФОДКЛ</t>
  </si>
  <si>
    <t>Серія</t>
  </si>
  <si>
    <t>Один. Вим.</t>
  </si>
  <si>
    <t>Ціна</t>
  </si>
  <si>
    <t>Залишок на початок зв.періоду</t>
  </si>
  <si>
    <t>Прихід</t>
  </si>
  <si>
    <t>Розхід</t>
  </si>
  <si>
    <t>Залишок на кінець зв.періоду</t>
  </si>
  <si>
    <t>к-сть</t>
  </si>
  <si>
    <t>сума</t>
  </si>
  <si>
    <t>Стерильні двокомпонентні шприци з автомат.відключенням і вбудованою канюлею міні 0,5мл</t>
  </si>
  <si>
    <t>№1196 від 18.10.2022 р</t>
  </si>
  <si>
    <t>шт</t>
  </si>
  <si>
    <t>Тривалентна інактивована вірусна вакцина проти поліомієліту (ІПВ) 1 доза/0,5мл №1 фл</t>
  </si>
  <si>
    <t>№14 від 31.08.2023,№59 від 12.10.2023№ 1868 від 13.12.2024</t>
  </si>
  <si>
    <t>2310002А</t>
  </si>
  <si>
    <t>доз</t>
  </si>
  <si>
    <t>Шприци з голками(різного обсягу) Syringe RUP 2ml</t>
  </si>
  <si>
    <t>№ 41 від 15.09.2023</t>
  </si>
  <si>
    <t>SO782170</t>
  </si>
  <si>
    <t>Адсорбована вакцина ДТ сусп. д/ін. по 10 доз (доза 0,5мл) по 5мл фл №10 у кор.</t>
  </si>
  <si>
    <t>№60 від 12.10.2023,№95 від 20.11.2023</t>
  </si>
  <si>
    <t>0401622</t>
  </si>
  <si>
    <t>Шприци з голками(різного обсягу) (A-D) 0,5мл ВОХ-200</t>
  </si>
  <si>
    <t>№131 від 18.12.2023</t>
  </si>
  <si>
    <t>Шприци з голками(різного обсягу)Syr Mini 0,1 ml 27G3/8 №100</t>
  </si>
  <si>
    <t>ЕУВАКС В Вакцина для профілактики гепатиту В, рекомбінантна рідка, 10 мкг/дозу по 0,5мл 1 доза</t>
  </si>
  <si>
    <t>№ 16 від 19.02.2024</t>
  </si>
  <si>
    <t>UFA 23503</t>
  </si>
  <si>
    <t>Вакцина кон'югована для профілактики захворювань, збудником яких є HAEMOPFILUS INFLUENZAE</t>
  </si>
  <si>
    <t>№329 від 14.06.2024№ 1868 від 13.12.2024</t>
  </si>
  <si>
    <t>1143М005</t>
  </si>
  <si>
    <t xml:space="preserve">ТЕТАДІФ/TETADIF сусп.д/ін, 1 доза/0,5мл, флакони по 5 мл(10доз)по 10 фл в кор. </t>
  </si>
  <si>
    <t>флакон</t>
  </si>
  <si>
    <t>ПОЛІО САБІН Двовалентна вакцина для профілактики поліомієліту типів 1 та 3 (жива, атенуйована) суспензія оральна по 20 доз (2мл) у флаконі, по 100 фл. У короб.</t>
  </si>
  <si>
    <t>№755 від 15.08.2024№ 1868 від 13.12.2024</t>
  </si>
  <si>
    <t>АОР4А775АА</t>
  </si>
  <si>
    <t>ЕУВАКС В Вакцина для профілактики гепатиту В, рекомбінантна рідка,  суспензія для ін'єкцій, 10 мкг/дозу по 0,5мл 1 доза у флаконі</t>
  </si>
  <si>
    <t>№977 від 13.09.2024№ 1868 від 13.12.2024</t>
  </si>
  <si>
    <t>UFA 23505</t>
  </si>
  <si>
    <t>Дифтерія Haemophilus influenza B.кашлюк, правець, гепатит В/Easyfive TT Vaccine DTwPHep B-HibPentavalent Vaccine jf 1 dose  по 0,5мл</t>
  </si>
  <si>
    <t>№1254 від 11.10.2024</t>
  </si>
  <si>
    <t>E5V014043</t>
  </si>
  <si>
    <t>М-М-РВАКСПРО ВАКЦИНА ДЛЯ ПРОФІЛАКТИКИ КОРУ,ЕПІДЕМІЧНОГО ПАРОТИТУ ТА КРАСНУХИ ЖИВА, порошок для суспензії для ін.,, 1 флакон з порошком (1доза) та 1 флакон з розчинником (вода для ін.) по 0,7 мл у картонній коробці</t>
  </si>
  <si>
    <t>№1560 від 08.11.2024№ 1868 від 13.12.2024</t>
  </si>
  <si>
    <t>Y006566</t>
  </si>
  <si>
    <t>№ 1868 від 13.12.2024</t>
  </si>
  <si>
    <t>D2766</t>
  </si>
  <si>
    <t>№161 від 16.01.2025</t>
  </si>
  <si>
    <t xml:space="preserve">Тривалентна інактивована вірусна вакцина проти поліомієліту /Inactivated Polomyelitis Vaccine/IPV pack 360*1 d  end Unisef-A7 1 dose </t>
  </si>
  <si>
    <t>№789 від 11.04.2025</t>
  </si>
  <si>
    <t>2324010B</t>
  </si>
  <si>
    <t>Вакцина DIFTET для профілактики дифтерії та правця адсорбована 5,0 мл 10 доз</t>
  </si>
  <si>
    <t>№162 від 16.01.2025</t>
  </si>
  <si>
    <t>С2161</t>
  </si>
  <si>
    <t>Комбінована вакцина S/ 359241 DTP-HeB-Hib fully liquid vaccine, 1 dose vial.Diphtheria, tetanus,pertussis, hepaticis B</t>
  </si>
  <si>
    <t>№555 від 13.03.2025</t>
  </si>
  <si>
    <t>2854Х035С</t>
  </si>
  <si>
    <t>Вакцина для профілактики дифтерії, правця та кашлюку, адсорбована з цільноклітинним кашлюковим компонентом , суспензія для ін'єкцій по 10 доз(одна доза 0,5мл) по 5 мл у флаконі; по 50 флаконів у пачці з картону</t>
  </si>
  <si>
    <t>№779від 11.04.2025</t>
  </si>
  <si>
    <t>2823Х016А</t>
  </si>
  <si>
    <t>№996 від 09.05.2025</t>
  </si>
  <si>
    <t>Y013087</t>
  </si>
  <si>
    <t>Вакцина кон'югована для профілактики захворювань, збудником яких є HAEMOPFILUS INFLUENZAE  типу В, ліофілізіат для розчину для ін'єкцій по 1 доз у  фл.  У компл.з розч.(натрію хлорид)</t>
  </si>
  <si>
    <t>1143М006</t>
  </si>
  <si>
    <t>Вакцина проти гепатиту В/Hepatitis B Vaccine DNA Recombinant, 1 dose vial Pediatric dose With Vaccine Vial Monitor (VVM), 0,5мл</t>
  </si>
  <si>
    <t>№1294 від 16.06.2025</t>
  </si>
  <si>
    <t>0325Q001А</t>
  </si>
  <si>
    <t>ІМОВАКС ПОЛІО вакцина для профілактики поліомієліту інактивована рідка, суспензія для ін. по 5мл (10доз) у флаконі</t>
  </si>
  <si>
    <t>№1520 від 10.07.2025</t>
  </si>
  <si>
    <t>Х3Е761V</t>
  </si>
  <si>
    <t>D2767</t>
  </si>
  <si>
    <t>Шприц 1мл U-100 луєр троьхкомпонентний ін. однораз.застосув. З голкою 0,7*38мм (22G*1)</t>
  </si>
  <si>
    <t>№1787 від 15.08.2025</t>
  </si>
  <si>
    <t>2WC36L1</t>
  </si>
  <si>
    <t>Пероральна поліомієлітна вакцина/Bivalent Typc1&amp;3 Oral Poliomyelitis Vaccine (BOPV) vial of 10 doses with droppers With vaccine vial monitor afxed on to the individyal vial 0,1ml</t>
  </si>
  <si>
    <t>№1788 від 15.08.2025</t>
  </si>
  <si>
    <t>1894O037</t>
  </si>
  <si>
    <t>Вакцина проти туберкульозу (БЦЖ)/S359114 BCG VACCINE Freeze-dried, intradermal 0,5 mg for 1,0ml diluents Vial of 20 doses with diluent for infants under one year old WithVaccine Vial Monitor (VVM),1 мл</t>
  </si>
  <si>
    <t>0374МА093</t>
  </si>
  <si>
    <t>Вакцини від COVID-19/F000059075,COIRNATY 0,1mg/ml 10*2,25ml GVL PFE EU(COMIRNATY Omicron XBB 1,5)sterile dispersion for intramuscularinjection, 6 doses of 0,3ml,10 multidose vial, Balch LD7045 30mcg/0,3ml</t>
  </si>
  <si>
    <t>LD7045</t>
  </si>
  <si>
    <t>пакунок</t>
  </si>
  <si>
    <t>Шприци з голками (різного обсягу)/Шприц ін. стерильний (Syringe,A-D, 0,3ml, Soloshot Mini)BOX-200</t>
  </si>
  <si>
    <t>2111453</t>
  </si>
  <si>
    <t>Всього</t>
  </si>
  <si>
    <t>Директор</t>
  </si>
  <si>
    <t>Джалапин  Б.М.</t>
  </si>
  <si>
    <t>Головний бухгалтер</t>
  </si>
  <si>
    <t>Хоміцька Т.І.</t>
  </si>
  <si>
    <t>Відповідальний бухгалтер</t>
  </si>
  <si>
    <t>Оленюк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</si>
</sst>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Border="1"/>
    <xf numFmtId="0" fontId="7" fillId="0" borderId="0" xfId="0" applyFont="1" applyBorder="1"/>
    <xf numFmtId="0" fontId="6" fillId="0" borderId="0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/>
    <xf numFmtId="0" fontId="0" fillId="2" borderId="6" xfId="0" applyFill="1" applyBorder="1" applyAlignment="1">
      <alignment horizontal="center"/>
    </xf>
    <xf numFmtId="0" fontId="11" fillId="2" borderId="6" xfId="0" applyFont="1" applyFill="1" applyBorder="1" applyAlignment="1">
      <alignment wrapText="1"/>
    </xf>
    <xf numFmtId="0" fontId="0" fillId="2" borderId="6" xfId="0" applyFill="1" applyBorder="1" applyAlignment="1">
      <alignment wrapText="1"/>
    </xf>
    <xf numFmtId="14" fontId="11" fillId="2" borderId="6" xfId="0" applyNumberFormat="1" applyFont="1" applyFill="1" applyBorder="1" applyAlignment="1">
      <alignment horizontal="left"/>
    </xf>
    <xf numFmtId="0" fontId="11" fillId="2" borderId="6" xfId="0" applyFont="1" applyFill="1" applyBorder="1"/>
    <xf numFmtId="0" fontId="0" fillId="2" borderId="6" xfId="0" applyFill="1" applyBorder="1"/>
    <xf numFmtId="0" fontId="12" fillId="0" borderId="6" xfId="0" applyFont="1" applyBorder="1"/>
    <xf numFmtId="2" fontId="12" fillId="0" borderId="6" xfId="0" applyNumberFormat="1" applyFont="1" applyBorder="1"/>
    <xf numFmtId="0" fontId="11" fillId="0" borderId="6" xfId="0" applyFont="1" applyBorder="1"/>
    <xf numFmtId="0" fontId="0" fillId="3" borderId="6" xfId="0" applyFill="1" applyBorder="1" applyAlignment="1">
      <alignment wrapText="1"/>
    </xf>
    <xf numFmtId="49" fontId="11" fillId="2" borderId="6" xfId="0" applyNumberFormat="1" applyFont="1" applyFill="1" applyBorder="1" applyAlignment="1">
      <alignment horizontal="left"/>
    </xf>
    <xf numFmtId="0" fontId="11" fillId="2" borderId="6" xfId="0" applyNumberFormat="1" applyFont="1" applyFill="1" applyBorder="1" applyAlignment="1">
      <alignment horizontal="left"/>
    </xf>
    <xf numFmtId="0" fontId="13" fillId="2" borderId="2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49" fontId="14" fillId="2" borderId="6" xfId="0" applyNumberFormat="1" applyFont="1" applyFill="1" applyBorder="1" applyAlignment="1">
      <alignment horizontal="left" wrapText="1"/>
    </xf>
    <xf numFmtId="0" fontId="12" fillId="4" borderId="6" xfId="0" applyFont="1" applyFill="1" applyBorder="1" applyAlignment="1">
      <alignment wrapText="1"/>
    </xf>
    <xf numFmtId="2" fontId="0" fillId="2" borderId="6" xfId="0" applyNumberFormat="1" applyFill="1" applyBorder="1"/>
    <xf numFmtId="0" fontId="15" fillId="2" borderId="6" xfId="0" applyFont="1" applyFill="1" applyBorder="1" applyAlignment="1">
      <alignment wrapText="1"/>
    </xf>
    <xf numFmtId="0" fontId="16" fillId="2" borderId="6" xfId="0" applyFont="1" applyFill="1" applyBorder="1" applyAlignment="1">
      <alignment wrapText="1"/>
    </xf>
    <xf numFmtId="0" fontId="17" fillId="2" borderId="6" xfId="0" applyFont="1" applyFill="1" applyBorder="1" applyAlignment="1">
      <alignment horizontal="center" wrapText="1"/>
    </xf>
    <xf numFmtId="49" fontId="17" fillId="2" borderId="6" xfId="0" applyNumberFormat="1" applyFont="1" applyFill="1" applyBorder="1" applyAlignment="1">
      <alignment horizontal="center"/>
    </xf>
    <xf numFmtId="0" fontId="18" fillId="2" borderId="6" xfId="0" applyFont="1" applyFill="1" applyBorder="1" applyAlignment="1">
      <alignment wrapText="1"/>
    </xf>
    <xf numFmtId="49" fontId="14" fillId="2" borderId="6" xfId="0" applyNumberFormat="1" applyFont="1" applyFill="1" applyBorder="1" applyAlignment="1">
      <alignment horizontal="center" wrapText="1"/>
    </xf>
    <xf numFmtId="0" fontId="15" fillId="2" borderId="2" xfId="0" applyFont="1" applyFill="1" applyBorder="1" applyAlignment="1">
      <alignment wrapText="1"/>
    </xf>
    <xf numFmtId="2" fontId="9" fillId="0" borderId="6" xfId="0" applyNumberFormat="1" applyFont="1" applyBorder="1"/>
    <xf numFmtId="0" fontId="6" fillId="0" borderId="0" xfId="0" applyFont="1"/>
    <xf numFmtId="2" fontId="9" fillId="0" borderId="0" xfId="0" applyNumberFormat="1" applyFont="1"/>
    <xf numFmtId="2" fontId="0" fillId="0" borderId="0" xfId="0" applyNumberFormat="1"/>
    <xf numFmtId="2" fontId="6" fillId="0" borderId="0" xfId="0" applyNumberFormat="1" applyFont="1"/>
    <xf numFmtId="0" fontId="19" fillId="0" borderId="0" xfId="0" applyFont="1"/>
    <xf numFmtId="0" fontId="19" fillId="0" borderId="0" xfId="0" applyFont="1" applyAlignment="1"/>
    <xf numFmtId="0" fontId="19" fillId="0" borderId="0" xfId="0" applyFont="1" applyAlignment="1"/>
    <xf numFmtId="0" fontId="20" fillId="0" borderId="0" xfId="0" applyFont="1" applyAlignment="1">
      <alignment horizontal="left"/>
    </xf>
    <xf numFmtId="0" fontId="21" fillId="0" borderId="0" xfId="0" applyFont="1"/>
    <xf numFmtId="0" fontId="20" fillId="0" borderId="0" xfId="0" applyFont="1" applyAlignment="1"/>
    <xf numFmtId="0" fontId="20" fillId="0" borderId="0" xfId="0" applyFont="1"/>
    <xf numFmtId="9" fontId="0" fillId="0" borderId="0" xfId="1" applyFont="1"/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72;&#1090;&#1072;&#1083;&#1103;%20&#1042;&#1072;&#1089;&#1080;&#1083;&#1110;&#1074;&#1085;&#1072;/&#1047;&#1042;&#1030;&#1058;&#1048;%202025/&#1044;&#1080;&#1090;&#1103;&#1095;&#1072;%20&#1074;&#1072;&#1082;&#1094;&#1080;&#1085;&#1072;%202025/&#1047;&#1074;&#1110;&#1090;&#1080;%20&#1087;&#1086;%20&#1042;&#1072;&#1082;&#1094;&#1080;&#1085;&#1072;&#1093;%20&#1085;&#1072;%2025.08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на 25.08.2025"/>
      <sheetName val="Коршів"/>
      <sheetName val="Отинія"/>
      <sheetName val="Л.Хлібичин"/>
      <sheetName val="Струпків"/>
      <sheetName val="Виноград"/>
      <sheetName val="Сопів"/>
      <sheetName val="Княждвір"/>
      <sheetName val="Печеніжин"/>
      <sheetName val="центр"/>
      <sheetName val="Турка"/>
      <sheetName val="П’ядики"/>
      <sheetName val="В.Кам’янка"/>
      <sheetName val="Підгайчики"/>
      <sheetName val="Гвіздець"/>
      <sheetName val="---"/>
      <sheetName val="-----"/>
      <sheetName val="Кулачківці"/>
      <sheetName val="---------"/>
    </sheetNames>
    <sheetDataSet>
      <sheetData sheetId="0"/>
      <sheetData sheetId="1">
        <row r="3">
          <cell r="M3">
            <v>0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11</v>
          </cell>
        </row>
        <row r="14">
          <cell r="M14">
            <v>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1</v>
          </cell>
        </row>
        <row r="31">
          <cell r="M31">
            <v>2</v>
          </cell>
        </row>
        <row r="32">
          <cell r="M32">
            <v>40</v>
          </cell>
        </row>
        <row r="33">
          <cell r="M33">
            <v>0</v>
          </cell>
        </row>
        <row r="34">
          <cell r="M34">
            <v>4</v>
          </cell>
        </row>
        <row r="35">
          <cell r="M35">
            <v>0</v>
          </cell>
        </row>
        <row r="36">
          <cell r="M36">
            <v>14</v>
          </cell>
        </row>
        <row r="37">
          <cell r="M37">
            <v>0</v>
          </cell>
        </row>
        <row r="38">
          <cell r="M38">
            <v>10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1.5</v>
          </cell>
        </row>
        <row r="43">
          <cell r="M43">
            <v>0</v>
          </cell>
        </row>
        <row r="44">
          <cell r="M44">
            <v>0.1</v>
          </cell>
        </row>
        <row r="45">
          <cell r="M45">
            <v>6</v>
          </cell>
        </row>
      </sheetData>
      <sheetData sheetId="2">
        <row r="3">
          <cell r="M3">
            <v>0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4">
          <cell r="M14">
            <v>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9</v>
          </cell>
        </row>
        <row r="32">
          <cell r="M32">
            <v>60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6</v>
          </cell>
        </row>
        <row r="36">
          <cell r="M36">
            <v>3</v>
          </cell>
        </row>
        <row r="37">
          <cell r="M37">
            <v>0</v>
          </cell>
        </row>
        <row r="38">
          <cell r="M38">
            <v>10</v>
          </cell>
        </row>
        <row r="39">
          <cell r="M39">
            <v>10</v>
          </cell>
        </row>
        <row r="40">
          <cell r="M40">
            <v>10</v>
          </cell>
        </row>
        <row r="41">
          <cell r="M41">
            <v>1</v>
          </cell>
        </row>
        <row r="42">
          <cell r="M42">
            <v>0</v>
          </cell>
        </row>
        <row r="43">
          <cell r="M43">
            <v>1</v>
          </cell>
        </row>
        <row r="44">
          <cell r="M44">
            <v>0.1</v>
          </cell>
        </row>
        <row r="45">
          <cell r="M45">
            <v>6</v>
          </cell>
        </row>
      </sheetData>
      <sheetData sheetId="3">
        <row r="3">
          <cell r="M3">
            <v>0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5</v>
          </cell>
        </row>
        <row r="11">
          <cell r="M11">
            <v>11</v>
          </cell>
        </row>
        <row r="14">
          <cell r="M14">
            <v>0</v>
          </cell>
        </row>
        <row r="19">
          <cell r="M19">
            <v>17</v>
          </cell>
        </row>
        <row r="23">
          <cell r="M23">
            <v>18</v>
          </cell>
        </row>
        <row r="25">
          <cell r="M25">
            <v>17</v>
          </cell>
        </row>
        <row r="27">
          <cell r="M27">
            <v>30</v>
          </cell>
        </row>
        <row r="28">
          <cell r="M28">
            <v>20</v>
          </cell>
        </row>
        <row r="29">
          <cell r="M29">
            <v>0</v>
          </cell>
        </row>
        <row r="30">
          <cell r="M30">
            <v>3</v>
          </cell>
        </row>
        <row r="31">
          <cell r="M31">
            <v>20</v>
          </cell>
        </row>
        <row r="32">
          <cell r="M32">
            <v>0</v>
          </cell>
        </row>
        <row r="33">
          <cell r="M33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30</v>
          </cell>
        </row>
        <row r="39">
          <cell r="M39">
            <v>0</v>
          </cell>
        </row>
      </sheetData>
      <sheetData sheetId="4">
        <row r="3">
          <cell r="M3">
            <v>82</v>
          </cell>
        </row>
        <row r="5">
          <cell r="M5">
            <v>1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4">
          <cell r="M14">
            <v>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10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10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1</v>
          </cell>
        </row>
      </sheetData>
      <sheetData sheetId="5">
        <row r="3">
          <cell r="M3">
            <v>280</v>
          </cell>
        </row>
        <row r="5">
          <cell r="M5">
            <v>0</v>
          </cell>
        </row>
        <row r="6">
          <cell r="M6">
            <v>20</v>
          </cell>
        </row>
        <row r="7">
          <cell r="M7">
            <v>10</v>
          </cell>
        </row>
        <row r="8">
          <cell r="M8">
            <v>40</v>
          </cell>
        </row>
        <row r="9">
          <cell r="M9">
            <v>50</v>
          </cell>
        </row>
        <row r="10">
          <cell r="M10">
            <v>0</v>
          </cell>
        </row>
        <row r="11">
          <cell r="M11">
            <v>1</v>
          </cell>
        </row>
        <row r="14">
          <cell r="M14">
            <v>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1</v>
          </cell>
        </row>
        <row r="32">
          <cell r="M32">
            <v>10</v>
          </cell>
        </row>
        <row r="33">
          <cell r="M33">
            <v>0</v>
          </cell>
        </row>
        <row r="34">
          <cell r="M34">
            <v>1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2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</sheetData>
      <sheetData sheetId="6">
        <row r="3">
          <cell r="M3">
            <v>0</v>
          </cell>
        </row>
        <row r="5">
          <cell r="M5">
            <v>0</v>
          </cell>
        </row>
        <row r="6">
          <cell r="M6">
            <v>20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20</v>
          </cell>
        </row>
        <row r="10">
          <cell r="M10">
            <v>0</v>
          </cell>
        </row>
        <row r="11">
          <cell r="M11">
            <v>0</v>
          </cell>
        </row>
        <row r="14">
          <cell r="M14">
            <v>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2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8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</sheetData>
      <sheetData sheetId="7">
        <row r="3">
          <cell r="M3">
            <v>0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4">
          <cell r="M14">
            <v>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2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6</v>
          </cell>
        </row>
        <row r="35">
          <cell r="M35">
            <v>0</v>
          </cell>
        </row>
        <row r="36">
          <cell r="M36">
            <v>2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1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</sheetData>
      <sheetData sheetId="8">
        <row r="3">
          <cell r="M3">
            <v>0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4">
          <cell r="M14">
            <v>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14</v>
          </cell>
        </row>
        <row r="32">
          <cell r="M32">
            <v>40</v>
          </cell>
        </row>
        <row r="33">
          <cell r="M33">
            <v>0</v>
          </cell>
        </row>
        <row r="34">
          <cell r="M34">
            <v>11</v>
          </cell>
        </row>
        <row r="35">
          <cell r="M35">
            <v>6</v>
          </cell>
        </row>
        <row r="36">
          <cell r="M36">
            <v>27</v>
          </cell>
        </row>
        <row r="37">
          <cell r="M37">
            <v>0</v>
          </cell>
        </row>
        <row r="38">
          <cell r="M38">
            <v>20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4</v>
          </cell>
        </row>
        <row r="43">
          <cell r="M43">
            <v>0</v>
          </cell>
        </row>
        <row r="44">
          <cell r="M44">
            <v>0.1</v>
          </cell>
        </row>
        <row r="45">
          <cell r="M45">
            <v>6</v>
          </cell>
        </row>
        <row r="46">
          <cell r="M46">
            <v>0</v>
          </cell>
        </row>
      </sheetData>
      <sheetData sheetId="9">
        <row r="3">
          <cell r="M3">
            <v>0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4">
          <cell r="M14">
            <v>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</sheetData>
      <sheetData sheetId="10">
        <row r="3">
          <cell r="M3">
            <v>0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4">
          <cell r="M14">
            <v>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1</v>
          </cell>
        </row>
        <row r="34">
          <cell r="M34">
            <v>6</v>
          </cell>
        </row>
        <row r="35">
          <cell r="M35">
            <v>1</v>
          </cell>
        </row>
        <row r="36">
          <cell r="M36">
            <v>3</v>
          </cell>
        </row>
        <row r="37">
          <cell r="M37">
            <v>2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</sheetData>
      <sheetData sheetId="11">
        <row r="3">
          <cell r="M3">
            <v>0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4">
          <cell r="M14">
            <v>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2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10</v>
          </cell>
        </row>
        <row r="33">
          <cell r="M33">
            <v>1</v>
          </cell>
        </row>
        <row r="34">
          <cell r="M34">
            <v>4</v>
          </cell>
        </row>
        <row r="35">
          <cell r="M35">
            <v>0</v>
          </cell>
        </row>
        <row r="36">
          <cell r="M36">
            <v>1</v>
          </cell>
        </row>
        <row r="37">
          <cell r="M37">
            <v>5</v>
          </cell>
        </row>
        <row r="38">
          <cell r="M38">
            <v>10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1</v>
          </cell>
        </row>
        <row r="42">
          <cell r="M42">
            <v>0</v>
          </cell>
        </row>
        <row r="43">
          <cell r="M43">
            <v>1</v>
          </cell>
        </row>
        <row r="44">
          <cell r="M44">
            <v>0.1</v>
          </cell>
        </row>
        <row r="45">
          <cell r="M45">
            <v>6</v>
          </cell>
        </row>
        <row r="46">
          <cell r="M46">
            <v>0</v>
          </cell>
        </row>
      </sheetData>
      <sheetData sheetId="12">
        <row r="3">
          <cell r="M3">
            <v>0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58</v>
          </cell>
        </row>
        <row r="9">
          <cell r="M9">
            <v>39</v>
          </cell>
        </row>
        <row r="10">
          <cell r="M10">
            <v>0</v>
          </cell>
        </row>
        <row r="11">
          <cell r="M11">
            <v>0</v>
          </cell>
        </row>
        <row r="14">
          <cell r="M14">
            <v>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2</v>
          </cell>
        </row>
        <row r="35">
          <cell r="M35">
            <v>0</v>
          </cell>
        </row>
        <row r="36">
          <cell r="M36">
            <v>2</v>
          </cell>
        </row>
        <row r="37">
          <cell r="M37">
            <v>2</v>
          </cell>
        </row>
        <row r="38">
          <cell r="M38">
            <v>0</v>
          </cell>
        </row>
        <row r="39">
          <cell r="M39">
            <v>10</v>
          </cell>
        </row>
        <row r="40">
          <cell r="M40">
            <v>0</v>
          </cell>
        </row>
      </sheetData>
      <sheetData sheetId="13">
        <row r="3">
          <cell r="M3">
            <v>0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1</v>
          </cell>
        </row>
        <row r="14">
          <cell r="M14">
            <v>0</v>
          </cell>
        </row>
        <row r="19">
          <cell r="M19">
            <v>2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18</v>
          </cell>
        </row>
        <row r="28">
          <cell r="M28">
            <v>0</v>
          </cell>
        </row>
        <row r="29">
          <cell r="M29">
            <v>1</v>
          </cell>
        </row>
        <row r="30">
          <cell r="M30">
            <v>0</v>
          </cell>
        </row>
        <row r="31">
          <cell r="M31">
            <v>2</v>
          </cell>
        </row>
        <row r="32">
          <cell r="M32">
            <v>10</v>
          </cell>
        </row>
        <row r="33">
          <cell r="M33">
            <v>1</v>
          </cell>
        </row>
        <row r="34">
          <cell r="M34">
            <v>8</v>
          </cell>
        </row>
        <row r="35">
          <cell r="M35">
            <v>2</v>
          </cell>
        </row>
        <row r="36">
          <cell r="M36">
            <v>4</v>
          </cell>
        </row>
        <row r="37">
          <cell r="M37">
            <v>3</v>
          </cell>
        </row>
        <row r="38">
          <cell r="M38">
            <v>0</v>
          </cell>
        </row>
        <row r="39">
          <cell r="M39">
            <v>20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2</v>
          </cell>
        </row>
        <row r="43">
          <cell r="M43">
            <v>0</v>
          </cell>
        </row>
        <row r="44">
          <cell r="M44">
            <v>0.1</v>
          </cell>
        </row>
        <row r="45">
          <cell r="M45">
            <v>6</v>
          </cell>
        </row>
        <row r="46">
          <cell r="M46">
            <v>0</v>
          </cell>
        </row>
      </sheetData>
      <sheetData sheetId="14">
        <row r="3">
          <cell r="M3">
            <v>550</v>
          </cell>
        </row>
        <row r="5">
          <cell r="M5">
            <v>5</v>
          </cell>
        </row>
        <row r="6">
          <cell r="M6">
            <v>20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50</v>
          </cell>
        </row>
        <row r="10">
          <cell r="M10">
            <v>0</v>
          </cell>
        </row>
        <row r="11">
          <cell r="M11">
            <v>0</v>
          </cell>
        </row>
        <row r="14">
          <cell r="M14">
            <v>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2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10</v>
          </cell>
        </row>
        <row r="33">
          <cell r="M33">
            <v>0</v>
          </cell>
        </row>
        <row r="34">
          <cell r="M34">
            <v>10</v>
          </cell>
        </row>
        <row r="35">
          <cell r="M35">
            <v>5</v>
          </cell>
        </row>
        <row r="36">
          <cell r="M36">
            <v>4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10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2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</sheetData>
      <sheetData sheetId="15"/>
      <sheetData sheetId="16"/>
      <sheetData sheetId="17">
        <row r="3">
          <cell r="M3">
            <v>0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4">
          <cell r="M14">
            <v>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4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10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topLeftCell="A34" workbookViewId="0">
      <selection activeCell="A20" sqref="A20:XFD20"/>
    </sheetView>
  </sheetViews>
  <sheetFormatPr defaultRowHeight="15" x14ac:dyDescent="0.25"/>
  <cols>
    <col min="1" max="1" width="4.85546875" customWidth="1"/>
    <col min="2" max="2" width="33.85546875" customWidth="1"/>
    <col min="3" max="3" width="16.85546875" customWidth="1"/>
    <col min="4" max="4" width="18.85546875" customWidth="1"/>
    <col min="5" max="5" width="8.28515625" customWidth="1"/>
    <col min="6" max="6" width="10.42578125" customWidth="1"/>
    <col min="7" max="7" width="9.5703125" customWidth="1"/>
    <col min="8" max="8" width="10.5703125" customWidth="1"/>
    <col min="9" max="9" width="9" customWidth="1"/>
    <col min="10" max="10" width="10.7109375" customWidth="1"/>
    <col min="11" max="11" width="10.28515625" customWidth="1"/>
    <col min="12" max="12" width="11.5703125" customWidth="1"/>
    <col min="13" max="13" width="12" customWidth="1"/>
    <col min="14" max="14" width="11.42578125" customWidth="1"/>
    <col min="15" max="15" width="11.85546875" customWidth="1"/>
    <col min="16" max="16" width="9.5703125" bestFit="1" customWidth="1"/>
    <col min="19" max="19" width="9.5703125" bestFit="1" customWidth="1"/>
  </cols>
  <sheetData>
    <row r="1" spans="1:14" ht="1.5" customHeight="1" x14ac:dyDescent="0.25">
      <c r="A1" t="s">
        <v>0</v>
      </c>
    </row>
    <row r="2" spans="1:14" hidden="1" x14ac:dyDescent="0.25"/>
    <row r="3" spans="1:14" ht="37.5" customHeight="1" x14ac:dyDescent="0.3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7.75" customHeight="1" x14ac:dyDescent="0.25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0.25" x14ac:dyDescent="0.3">
      <c r="A5" s="5"/>
      <c r="B5" s="6"/>
      <c r="C5" s="5"/>
      <c r="D5" s="5"/>
      <c r="E5" s="7"/>
      <c r="F5" s="7"/>
      <c r="G5" s="8" t="s">
        <v>3</v>
      </c>
      <c r="H5" s="8"/>
      <c r="I5" s="8"/>
      <c r="J5" s="8"/>
      <c r="K5" s="8"/>
      <c r="L5" s="8"/>
      <c r="M5" s="5"/>
      <c r="N5" s="5"/>
    </row>
    <row r="6" spans="1:14" ht="42.75" customHeight="1" x14ac:dyDescent="0.25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10" t="s">
        <v>10</v>
      </c>
      <c r="H6" s="11"/>
      <c r="I6" s="12" t="s">
        <v>11</v>
      </c>
      <c r="J6" s="13"/>
      <c r="K6" s="12" t="s">
        <v>12</v>
      </c>
      <c r="L6" s="13"/>
      <c r="M6" s="10" t="s">
        <v>13</v>
      </c>
      <c r="N6" s="14"/>
    </row>
    <row r="7" spans="1:14" x14ac:dyDescent="0.25">
      <c r="A7" s="15"/>
      <c r="B7" s="15"/>
      <c r="C7" s="15"/>
      <c r="D7" s="15"/>
      <c r="E7" s="15"/>
      <c r="F7" s="15"/>
      <c r="G7" s="16" t="s">
        <v>14</v>
      </c>
      <c r="H7" s="16" t="s">
        <v>15</v>
      </c>
      <c r="I7" s="16" t="s">
        <v>14</v>
      </c>
      <c r="J7" s="16" t="s">
        <v>15</v>
      </c>
      <c r="K7" s="16" t="s">
        <v>14</v>
      </c>
      <c r="L7" s="16" t="s">
        <v>15</v>
      </c>
      <c r="M7" s="16" t="s">
        <v>14</v>
      </c>
      <c r="N7" s="16" t="s">
        <v>15</v>
      </c>
    </row>
    <row r="8" spans="1:14" ht="69" customHeight="1" x14ac:dyDescent="0.25">
      <c r="A8" s="17">
        <v>34</v>
      </c>
      <c r="B8" s="18" t="s">
        <v>16</v>
      </c>
      <c r="C8" s="19" t="s">
        <v>17</v>
      </c>
      <c r="D8" s="20"/>
      <c r="E8" s="21" t="s">
        <v>18</v>
      </c>
      <c r="F8" s="22">
        <v>2.71</v>
      </c>
      <c r="G8" s="23">
        <v>972</v>
      </c>
      <c r="H8" s="23">
        <f t="shared" ref="H8:H19" si="0">G8*F8</f>
        <v>2634.12</v>
      </c>
      <c r="I8" s="23"/>
      <c r="J8" s="24">
        <f t="shared" ref="J8:J39" si="1">I8*F8</f>
        <v>0</v>
      </c>
      <c r="K8" s="23">
        <f t="shared" ref="K8:K38" si="2">G8+I8-M8</f>
        <v>60</v>
      </c>
      <c r="L8" s="23">
        <f t="shared" ref="L8:L39" si="3">K8*F8</f>
        <v>162.6</v>
      </c>
      <c r="M8" s="25">
        <f>[1]Отинія!M3+[1]Коршів!M3+[1]Л.Хлібичин!M3+[1]Виноград!M3+[1]Струпків!M3+[1]Сопів!M3+[1]Княждвір!M3+[1]Печеніжин!M3+[1]центр!M3+[1]П’ядики!M3+[1]В.Кам’янка!M3+[1]Турка!M3+[1]Підгайчики!M3+[1]Гвіздець!M3+[1]Кулачківці!M3</f>
        <v>912</v>
      </c>
      <c r="N8" s="23">
        <f t="shared" ref="N8:N39" si="4">M8*F8</f>
        <v>2471.52</v>
      </c>
    </row>
    <row r="9" spans="1:14" ht="58.5" customHeight="1" x14ac:dyDescent="0.25">
      <c r="A9" s="26"/>
      <c r="B9" s="18" t="s">
        <v>19</v>
      </c>
      <c r="C9" s="19" t="s">
        <v>20</v>
      </c>
      <c r="D9" s="20" t="s">
        <v>21</v>
      </c>
      <c r="E9" s="21" t="s">
        <v>22</v>
      </c>
      <c r="F9" s="22">
        <v>102.39</v>
      </c>
      <c r="G9" s="23">
        <v>12</v>
      </c>
      <c r="H9" s="23">
        <f t="shared" si="0"/>
        <v>1228.68</v>
      </c>
      <c r="I9" s="23"/>
      <c r="J9" s="24">
        <f t="shared" si="1"/>
        <v>0</v>
      </c>
      <c r="K9" s="23">
        <f t="shared" si="2"/>
        <v>6</v>
      </c>
      <c r="L9" s="23">
        <f t="shared" si="3"/>
        <v>614.34</v>
      </c>
      <c r="M9" s="25">
        <f>[1]Отинія!M5+[1]Коршів!M5+[1]Л.Хлібичин!M5+[1]Виноград!M5+[1]Струпків!M5+[1]Сопів!M5+[1]Княждвір!M5+[1]Печеніжин!M5+[1]центр!M5+[1]П’ядики!M5+[1]В.Кам’янка!M5+[1]Турка!M5+[1]Підгайчики!M5+[1]Гвіздець!M5+[1]Кулачківці!M5</f>
        <v>6</v>
      </c>
      <c r="N9" s="23">
        <f t="shared" si="4"/>
        <v>614.34</v>
      </c>
    </row>
    <row r="10" spans="1:14" ht="33.75" customHeight="1" x14ac:dyDescent="0.25">
      <c r="A10" s="17">
        <v>52</v>
      </c>
      <c r="B10" s="18" t="s">
        <v>23</v>
      </c>
      <c r="C10" s="19" t="s">
        <v>24</v>
      </c>
      <c r="D10" s="20" t="s">
        <v>25</v>
      </c>
      <c r="E10" s="21" t="s">
        <v>18</v>
      </c>
      <c r="F10" s="22">
        <v>2.19</v>
      </c>
      <c r="G10" s="23">
        <v>90</v>
      </c>
      <c r="H10" s="23">
        <f t="shared" si="0"/>
        <v>197.1</v>
      </c>
      <c r="I10" s="23"/>
      <c r="J10" s="24">
        <f t="shared" si="1"/>
        <v>0</v>
      </c>
      <c r="K10" s="23">
        <f t="shared" si="2"/>
        <v>30</v>
      </c>
      <c r="L10" s="23">
        <f t="shared" si="3"/>
        <v>65.7</v>
      </c>
      <c r="M10" s="25">
        <f>[1]Отинія!M6+[1]Коршів!M6+[1]Л.Хлібичин!M6+[1]Виноград!M6+[1]Струпків!M6+[1]Сопів!M6+[1]Княждвір!M6+[1]Печеніжин!M6+[1]центр!M6+[1]П’ядики!M6+[1]В.Кам’янка!M6+[1]Турка!M6+[1]Підгайчики!M6+[1]Гвіздець!M6+[1]Кулачківці!M6</f>
        <v>60</v>
      </c>
      <c r="N10" s="23">
        <f t="shared" si="4"/>
        <v>131.4</v>
      </c>
    </row>
    <row r="11" spans="1:14" ht="48.75" customHeight="1" x14ac:dyDescent="0.25">
      <c r="A11" s="17">
        <v>58</v>
      </c>
      <c r="B11" s="18" t="s">
        <v>26</v>
      </c>
      <c r="C11" s="19" t="s">
        <v>27</v>
      </c>
      <c r="D11" s="27" t="s">
        <v>28</v>
      </c>
      <c r="E11" s="21" t="s">
        <v>22</v>
      </c>
      <c r="F11" s="22">
        <v>17.059999999999999</v>
      </c>
      <c r="G11" s="23">
        <v>10</v>
      </c>
      <c r="H11" s="23">
        <f t="shared" si="0"/>
        <v>170.6</v>
      </c>
      <c r="I11" s="23"/>
      <c r="J11" s="24">
        <f t="shared" si="1"/>
        <v>0</v>
      </c>
      <c r="K11" s="23">
        <f t="shared" si="2"/>
        <v>0</v>
      </c>
      <c r="L11" s="23">
        <f t="shared" si="3"/>
        <v>0</v>
      </c>
      <c r="M11" s="25">
        <f>[1]Отинія!M7+[1]Коршів!M7+[1]Л.Хлібичин!M7+[1]Виноград!M7+[1]Струпків!M7+[1]Сопів!M7+[1]Княждвір!M7+[1]Печеніжин!M7+[1]центр!M7+[1]П’ядики!M7+[1]В.Кам’янка!M7+[1]Турка!M7+[1]Підгайчики!M7+[1]Гвіздець!M7+[1]Кулачківці!M7</f>
        <v>10</v>
      </c>
      <c r="N11" s="23">
        <f t="shared" si="4"/>
        <v>170.6</v>
      </c>
    </row>
    <row r="12" spans="1:14" ht="39.75" customHeight="1" x14ac:dyDescent="0.25">
      <c r="A12" s="17"/>
      <c r="B12" s="18" t="s">
        <v>29</v>
      </c>
      <c r="C12" s="19" t="s">
        <v>30</v>
      </c>
      <c r="D12" s="28">
        <v>220117</v>
      </c>
      <c r="E12" s="21" t="s">
        <v>18</v>
      </c>
      <c r="F12" s="22">
        <v>1.31</v>
      </c>
      <c r="G12" s="23">
        <v>125</v>
      </c>
      <c r="H12" s="23">
        <f t="shared" si="0"/>
        <v>163.75</v>
      </c>
      <c r="I12" s="23"/>
      <c r="J12" s="24">
        <f t="shared" si="1"/>
        <v>0</v>
      </c>
      <c r="K12" s="23">
        <f t="shared" si="2"/>
        <v>27</v>
      </c>
      <c r="L12" s="23">
        <f t="shared" si="3"/>
        <v>35.370000000000005</v>
      </c>
      <c r="M12" s="25">
        <f>[1]Отинія!M8+[1]Коршів!M8+[1]Л.Хлібичин!M8+[1]Виноград!M8+[1]Струпків!M8+[1]Сопів!M8+[1]Княждвір!M8+[1]Печеніжин!M8+[1]центр!M8+[1]П’ядики!M8+[1]В.Кам’янка!M8+[1]Турка!M8+[1]Підгайчики!M8+[1]Гвіздець!M8+[1]Кулачківці!M8</f>
        <v>98</v>
      </c>
      <c r="N12" s="23">
        <f t="shared" si="4"/>
        <v>128.38</v>
      </c>
    </row>
    <row r="13" spans="1:14" ht="45.75" customHeight="1" x14ac:dyDescent="0.25">
      <c r="A13" s="17"/>
      <c r="B13" s="18" t="s">
        <v>31</v>
      </c>
      <c r="C13" s="19" t="s">
        <v>30</v>
      </c>
      <c r="D13" s="27">
        <v>2206457</v>
      </c>
      <c r="E13" s="21" t="s">
        <v>18</v>
      </c>
      <c r="F13" s="22">
        <v>1.46</v>
      </c>
      <c r="G13" s="23">
        <v>188</v>
      </c>
      <c r="H13" s="23">
        <f t="shared" si="0"/>
        <v>274.48</v>
      </c>
      <c r="I13" s="23"/>
      <c r="J13" s="24">
        <f t="shared" si="1"/>
        <v>0</v>
      </c>
      <c r="K13" s="23">
        <f t="shared" si="2"/>
        <v>29</v>
      </c>
      <c r="L13" s="23">
        <f t="shared" si="3"/>
        <v>42.339999999999996</v>
      </c>
      <c r="M13" s="25">
        <f>[1]Отинія!M9+[1]Коршів!M9+[1]Л.Хлібичин!M9+[1]Виноград!M9+[1]Струпків!M9+[1]Сопів!M9+[1]Княждвір!M9+[1]Печеніжин!M9+[1]центр!M9+[1]П’ядики!M9+[1]В.Кам’янка!M9+[1]Турка!M9+[1]Підгайчики!M9+[1]Гвіздець!M9+[1]Кулачківці!M9</f>
        <v>159</v>
      </c>
      <c r="N13" s="23">
        <f t="shared" si="4"/>
        <v>232.14</v>
      </c>
    </row>
    <row r="14" spans="1:14" ht="57.75" customHeight="1" x14ac:dyDescent="0.25">
      <c r="A14" s="17"/>
      <c r="B14" s="18" t="s">
        <v>32</v>
      </c>
      <c r="C14" s="19" t="s">
        <v>33</v>
      </c>
      <c r="D14" s="28" t="s">
        <v>34</v>
      </c>
      <c r="E14" s="21" t="s">
        <v>22</v>
      </c>
      <c r="F14" s="22">
        <v>93.84</v>
      </c>
      <c r="G14" s="23">
        <v>6</v>
      </c>
      <c r="H14" s="23">
        <f t="shared" si="0"/>
        <v>563.04</v>
      </c>
      <c r="I14" s="23"/>
      <c r="J14" s="24">
        <f t="shared" si="1"/>
        <v>0</v>
      </c>
      <c r="K14" s="23">
        <f t="shared" si="2"/>
        <v>1</v>
      </c>
      <c r="L14" s="23">
        <f t="shared" si="3"/>
        <v>93.84</v>
      </c>
      <c r="M14" s="25">
        <f>[1]Отинія!M10+[1]Коршів!M10+[1]Л.Хлібичин!M10+[1]Виноград!M10+[1]Струпків!M10+[1]Сопів!M10+[1]Княждвір!M10+[1]Печеніжин!M10+[1]центр!M10+[1]П’ядики!M10+[1]В.Кам’янка!M10+[1]Турка!M10+[1]Підгайчики!M10+[1]Гвіздець!M10+[1]Кулачківці!M10</f>
        <v>5</v>
      </c>
      <c r="N14" s="23">
        <f t="shared" si="4"/>
        <v>469.20000000000005</v>
      </c>
    </row>
    <row r="15" spans="1:14" ht="58.5" customHeight="1" x14ac:dyDescent="0.25">
      <c r="A15" s="17"/>
      <c r="B15" s="18" t="s">
        <v>35</v>
      </c>
      <c r="C15" s="19" t="s">
        <v>36</v>
      </c>
      <c r="D15" s="28" t="s">
        <v>37</v>
      </c>
      <c r="E15" s="21" t="s">
        <v>22</v>
      </c>
      <c r="F15" s="22">
        <v>165.97</v>
      </c>
      <c r="G15" s="23">
        <v>33</v>
      </c>
      <c r="H15" s="23">
        <f t="shared" si="0"/>
        <v>5477.01</v>
      </c>
      <c r="I15" s="23"/>
      <c r="J15" s="24">
        <f t="shared" si="1"/>
        <v>0</v>
      </c>
      <c r="K15" s="23">
        <f t="shared" si="2"/>
        <v>9</v>
      </c>
      <c r="L15" s="23">
        <f t="shared" si="3"/>
        <v>1493.73</v>
      </c>
      <c r="M15" s="25">
        <f>[1]Отинія!M11+[1]Коршів!M11+[1]Л.Хлібичин!M11+[1]Виноград!M11+[1]Струпків!M11+[1]Сопів!M11+[1]Княждвір!M11+[1]Печеніжин!M11+[1]центр!M11+[1]П’ядики!M11+[1]В.Кам’янка!M11+[1]Турка!M11+[1]Підгайчики!M11+[1]Гвіздець!M11+[1]Кулачківці!M11</f>
        <v>24</v>
      </c>
      <c r="N15" s="23">
        <f t="shared" si="4"/>
        <v>3983.2799999999997</v>
      </c>
    </row>
    <row r="16" spans="1:14" ht="115.5" customHeight="1" x14ac:dyDescent="0.25">
      <c r="A16" s="17"/>
      <c r="B16" s="29" t="s">
        <v>40</v>
      </c>
      <c r="C16" s="30" t="s">
        <v>41</v>
      </c>
      <c r="D16" s="31" t="s">
        <v>42</v>
      </c>
      <c r="E16" s="21" t="s">
        <v>22</v>
      </c>
      <c r="F16" s="22">
        <v>7.4</v>
      </c>
      <c r="G16" s="23">
        <v>140</v>
      </c>
      <c r="H16" s="23">
        <f t="shared" si="0"/>
        <v>1036</v>
      </c>
      <c r="I16" s="23"/>
      <c r="J16" s="24">
        <f t="shared" si="1"/>
        <v>0</v>
      </c>
      <c r="K16" s="23">
        <f t="shared" si="2"/>
        <v>140</v>
      </c>
      <c r="L16" s="23">
        <f t="shared" si="3"/>
        <v>1036</v>
      </c>
      <c r="M16" s="25">
        <f>[1]Отинія!M14+[1]Коршів!M14+[1]Л.Хлібичин!M14+[1]Виноград!M14+[1]Струпків!M14+[1]Сопів!M14+[1]Княждвір!M14+[1]Печеніжин!M14+[1]центр!M14+[1]П’ядики!M14+[1]В.Кам’янка!M14+[1]Турка!M14+[1]Підгайчики!M14+[1]Гвіздець!M14+[1]Кулачківці!M14</f>
        <v>0</v>
      </c>
      <c r="N16" s="24">
        <f t="shared" si="4"/>
        <v>0</v>
      </c>
    </row>
    <row r="17" spans="1:14" ht="81.75" customHeight="1" x14ac:dyDescent="0.25">
      <c r="A17" s="17"/>
      <c r="B17" s="29" t="s">
        <v>43</v>
      </c>
      <c r="C17" s="19" t="s">
        <v>44</v>
      </c>
      <c r="D17" s="31" t="s">
        <v>45</v>
      </c>
      <c r="E17" s="21" t="s">
        <v>22</v>
      </c>
      <c r="F17" s="22">
        <v>93.84</v>
      </c>
      <c r="G17" s="23">
        <v>30</v>
      </c>
      <c r="H17" s="23">
        <f t="shared" si="0"/>
        <v>2815.2000000000003</v>
      </c>
      <c r="I17" s="23"/>
      <c r="J17" s="24">
        <f t="shared" si="1"/>
        <v>0</v>
      </c>
      <c r="K17" s="23">
        <f t="shared" si="2"/>
        <v>11</v>
      </c>
      <c r="L17" s="23">
        <f t="shared" si="3"/>
        <v>1032.24</v>
      </c>
      <c r="M17" s="25">
        <f>[1]Отинія!M19+[1]Коршів!M19+[1]Л.Хлібичин!M19+[1]Виноград!M19+[1]Струпків!M19+[1]Сопів!M19+[1]Княждвір!M19+[1]Печеніжин!M19+[1]центр!M19+[1]П’ядики!M19+[1]В.Кам’янка!M19+[1]Турка!M19+[1]Підгайчики!M19+[1]Гвіздець!M19+[1]Кулачківці!M19</f>
        <v>19</v>
      </c>
      <c r="N17" s="23">
        <f t="shared" si="4"/>
        <v>1782.96</v>
      </c>
    </row>
    <row r="18" spans="1:14" ht="59.25" customHeight="1" x14ac:dyDescent="0.25">
      <c r="A18" s="17"/>
      <c r="B18" s="32" t="s">
        <v>46</v>
      </c>
      <c r="C18" s="19" t="s">
        <v>47</v>
      </c>
      <c r="D18" s="27" t="s">
        <v>48</v>
      </c>
      <c r="E18" s="21" t="s">
        <v>39</v>
      </c>
      <c r="F18" s="22">
        <v>47.498100000000001</v>
      </c>
      <c r="G18" s="23">
        <v>20</v>
      </c>
      <c r="H18" s="23">
        <f t="shared" si="0"/>
        <v>949.96199999999999</v>
      </c>
      <c r="I18" s="23"/>
      <c r="J18" s="24">
        <f t="shared" si="1"/>
        <v>0</v>
      </c>
      <c r="K18" s="23">
        <f t="shared" si="2"/>
        <v>2</v>
      </c>
      <c r="L18" s="23">
        <f t="shared" si="3"/>
        <v>94.996200000000002</v>
      </c>
      <c r="M18" s="25">
        <f>[1]Отинія!M23+[1]Коршів!M23+[1]Л.Хлібичин!M23+[1]Виноград!M23+[1]Струпків!M23+[1]Сопів!M23+[1]Княждвір!M23+[1]Печеніжин!M23+[1]центр!M23+[1]П’ядики!M23+[1]В.Кам’янка!M23+[1]Турка!M23+[1]Підгайчики!M23+[1]Гвіздець!M23+[1]Кулачківці!M23</f>
        <v>18</v>
      </c>
      <c r="N18" s="23">
        <f t="shared" si="4"/>
        <v>854.96580000000006</v>
      </c>
    </row>
    <row r="19" spans="1:14" ht="99" customHeight="1" x14ac:dyDescent="0.25">
      <c r="A19" s="17"/>
      <c r="B19" s="18" t="s">
        <v>49</v>
      </c>
      <c r="C19" s="19" t="s">
        <v>50</v>
      </c>
      <c r="D19" s="27" t="s">
        <v>51</v>
      </c>
      <c r="E19" s="21" t="s">
        <v>22</v>
      </c>
      <c r="F19" s="22">
        <v>311.82</v>
      </c>
      <c r="G19" s="23">
        <v>20</v>
      </c>
      <c r="H19" s="23">
        <f t="shared" si="0"/>
        <v>6236.4</v>
      </c>
      <c r="I19" s="23"/>
      <c r="J19" s="24">
        <f t="shared" si="1"/>
        <v>0</v>
      </c>
      <c r="K19" s="23">
        <f t="shared" si="2"/>
        <v>3</v>
      </c>
      <c r="L19" s="23">
        <f t="shared" si="3"/>
        <v>935.46</v>
      </c>
      <c r="M19" s="25">
        <f>[1]Отинія!M25+[1]Коршів!M25+[1]Л.Хлібичин!M25+[1]Виноград!M25+[1]Струпків!M25+[1]Сопів!M25+[1]Княждвір!M25+[1]Печеніжин!M25+[1]центр!M25+[1]П’ядики!M25+[1]В.Кам’янка!M25+[1]Турка!M25+[1]Підгайчики!M25+[1]Гвіздець!M25+[1]Кулачківці!M25</f>
        <v>17</v>
      </c>
      <c r="N19" s="23">
        <f t="shared" si="4"/>
        <v>5300.94</v>
      </c>
    </row>
    <row r="20" spans="1:14" ht="52.5" customHeight="1" x14ac:dyDescent="0.25">
      <c r="A20" s="17"/>
      <c r="B20" s="29" t="s">
        <v>38</v>
      </c>
      <c r="C20" s="19" t="s">
        <v>52</v>
      </c>
      <c r="D20" s="27" t="s">
        <v>53</v>
      </c>
      <c r="E20" s="21" t="s">
        <v>22</v>
      </c>
      <c r="F20" s="33">
        <v>63</v>
      </c>
      <c r="G20" s="23">
        <v>76</v>
      </c>
      <c r="H20" s="23">
        <f>G20*F20</f>
        <v>4788</v>
      </c>
      <c r="I20" s="23"/>
      <c r="J20" s="24">
        <f t="shared" si="1"/>
        <v>0</v>
      </c>
      <c r="K20" s="23">
        <f t="shared" si="2"/>
        <v>18</v>
      </c>
      <c r="L20" s="23">
        <f t="shared" si="3"/>
        <v>1134</v>
      </c>
      <c r="M20" s="25">
        <f>[1]Отинія!M27+[1]Коршів!M27+[1]Л.Хлібичин!M27+[1]Виноград!M27+[1]Струпків!M27+[1]Сопів!M27+[1]Княждвір!M27+[1]Печеніжин!M27+[1]центр!M27+[1]П’ядики!M27+[1]В.Кам’янка!M27+[1]Турка!M27+[1]Підгайчики!M27+[1]Гвіздець!M27+[1]Кулачківці!M27</f>
        <v>58</v>
      </c>
      <c r="N20" s="23">
        <f t="shared" si="4"/>
        <v>3654</v>
      </c>
    </row>
    <row r="21" spans="1:14" ht="96" customHeight="1" x14ac:dyDescent="0.25">
      <c r="A21" s="17"/>
      <c r="B21" s="29" t="s">
        <v>40</v>
      </c>
      <c r="C21" s="19" t="s">
        <v>54</v>
      </c>
      <c r="D21" s="31" t="s">
        <v>42</v>
      </c>
      <c r="E21" s="21" t="s">
        <v>22</v>
      </c>
      <c r="F21" s="22">
        <v>7.4</v>
      </c>
      <c r="G21" s="23">
        <v>20</v>
      </c>
      <c r="H21" s="23">
        <f t="shared" ref="H21:H39" si="5">G21*F21</f>
        <v>148</v>
      </c>
      <c r="I21" s="23"/>
      <c r="J21" s="24">
        <f t="shared" si="1"/>
        <v>0</v>
      </c>
      <c r="K21" s="23">
        <f t="shared" si="2"/>
        <v>0</v>
      </c>
      <c r="L21" s="23">
        <f t="shared" si="3"/>
        <v>0</v>
      </c>
      <c r="M21" s="25">
        <f>[1]Отинія!M28+[1]Коршів!M28+[1]Л.Хлібичин!M28+[1]Виноград!M28+[1]Струпків!M28+[1]Сопів!M28+[1]Княждвір!M28+[1]Печеніжин!M28+[1]центр!M28+[1]П’ядики!M28+[1]В.Кам’янка!M28+[1]Турка!M28+[1]Підгайчики!M28+[1]Гвіздець!M28+[1]Кулачківці!M28</f>
        <v>20</v>
      </c>
      <c r="N21" s="23">
        <f t="shared" si="4"/>
        <v>148</v>
      </c>
    </row>
    <row r="22" spans="1:14" ht="66.75" customHeight="1" x14ac:dyDescent="0.25">
      <c r="A22" s="17"/>
      <c r="B22" s="34" t="s">
        <v>55</v>
      </c>
      <c r="C22" s="35" t="s">
        <v>56</v>
      </c>
      <c r="D22" s="36" t="s">
        <v>57</v>
      </c>
      <c r="E22" s="21" t="s">
        <v>22</v>
      </c>
      <c r="F22" s="22">
        <v>102.3921</v>
      </c>
      <c r="G22" s="23">
        <v>23</v>
      </c>
      <c r="H22" s="23">
        <f t="shared" si="5"/>
        <v>2355.0183000000002</v>
      </c>
      <c r="I22" s="23"/>
      <c r="J22" s="24">
        <f t="shared" si="1"/>
        <v>0</v>
      </c>
      <c r="K22" s="23">
        <f t="shared" si="2"/>
        <v>16</v>
      </c>
      <c r="L22" s="23">
        <f t="shared" si="3"/>
        <v>1638.2736</v>
      </c>
      <c r="M22" s="25">
        <f>[1]Отинія!M29+[1]Коршів!M29+[1]Л.Хлібичин!M29+[1]Виноград!M29+[1]Струпків!M29+[1]Сопів!M29+[1]Княждвір!M29+[1]Печеніжин!M29+[1]центр!M29+[1]П’ядики!M29+[1]В.Кам’янка!M29+[1]Турка!M29+[1]Підгайчики!M29+[1]Гвіздець!M29+[1]Кулачківці!M29</f>
        <v>7</v>
      </c>
      <c r="N22" s="23">
        <f t="shared" si="4"/>
        <v>716.74469999999997</v>
      </c>
    </row>
    <row r="23" spans="1:14" ht="56.25" customHeight="1" x14ac:dyDescent="0.25">
      <c r="A23" s="17"/>
      <c r="B23" s="34" t="s">
        <v>58</v>
      </c>
      <c r="C23" s="35" t="s">
        <v>59</v>
      </c>
      <c r="D23" s="37" t="s">
        <v>60</v>
      </c>
      <c r="E23" s="21" t="s">
        <v>39</v>
      </c>
      <c r="F23" s="22">
        <v>87.971109999999996</v>
      </c>
      <c r="G23" s="23">
        <v>8</v>
      </c>
      <c r="H23" s="23">
        <f t="shared" si="5"/>
        <v>703.76887999999997</v>
      </c>
      <c r="I23" s="23"/>
      <c r="J23" s="24">
        <f t="shared" si="1"/>
        <v>0</v>
      </c>
      <c r="K23" s="23">
        <f t="shared" si="2"/>
        <v>4</v>
      </c>
      <c r="L23" s="23">
        <f t="shared" si="3"/>
        <v>351.88443999999998</v>
      </c>
      <c r="M23" s="25">
        <f>[1]Отинія!M30+[1]Коршів!M30+[1]Л.Хлібичин!M30+[1]Виноград!M30+[1]Струпків!M30+[1]Сопів!M30+[1]Княждвір!M30+[1]Печеніжин!M30+[1]центр!M30+[1]П’ядики!M30+[1]В.Кам’янка!M30+[1]Турка!M30+[1]Підгайчики!M30+[1]Гвіздець!M30+[1]Кулачківці!M30</f>
        <v>4</v>
      </c>
      <c r="N23" s="23">
        <f t="shared" si="4"/>
        <v>351.88443999999998</v>
      </c>
    </row>
    <row r="24" spans="1:14" ht="75.75" customHeight="1" x14ac:dyDescent="0.25">
      <c r="A24" s="17"/>
      <c r="B24" s="34" t="s">
        <v>61</v>
      </c>
      <c r="C24" s="19" t="s">
        <v>62</v>
      </c>
      <c r="D24" s="20" t="s">
        <v>63</v>
      </c>
      <c r="E24" s="21" t="s">
        <v>39</v>
      </c>
      <c r="F24" s="22">
        <v>53.739310000000003</v>
      </c>
      <c r="G24" s="23">
        <v>33</v>
      </c>
      <c r="H24" s="23">
        <f t="shared" si="5"/>
        <v>1773.39723</v>
      </c>
      <c r="I24" s="23">
        <v>30</v>
      </c>
      <c r="J24" s="24">
        <f t="shared" si="1"/>
        <v>1612.1793</v>
      </c>
      <c r="K24" s="23">
        <f t="shared" si="2"/>
        <v>13</v>
      </c>
      <c r="L24" s="23">
        <f t="shared" si="3"/>
        <v>698.61103000000003</v>
      </c>
      <c r="M24" s="25">
        <f>[1]Отинія!M31+[1]Коршів!M31+[1]Л.Хлібичин!M31+[1]Виноград!M31+[1]Струпків!M31+[1]Сопів!M31+[1]Княждвір!M31+[1]Печеніжин!M31+[1]центр!M31+[1]П’ядики!M31+[1]В.Кам’янка!M31+[1]Турка!M31+[1]Підгайчики!M31+[1]Гвіздець!M31+[1]Кулачківці!M31</f>
        <v>50</v>
      </c>
      <c r="N24" s="24">
        <f t="shared" si="4"/>
        <v>2686.9655000000002</v>
      </c>
    </row>
    <row r="25" spans="1:14" ht="131.25" customHeight="1" x14ac:dyDescent="0.25">
      <c r="A25" s="17"/>
      <c r="B25" s="29" t="s">
        <v>64</v>
      </c>
      <c r="C25" s="38" t="s">
        <v>65</v>
      </c>
      <c r="D25" s="39" t="s">
        <v>66</v>
      </c>
      <c r="E25" s="21" t="s">
        <v>22</v>
      </c>
      <c r="F25" s="22">
        <v>62.82</v>
      </c>
      <c r="G25" s="23">
        <v>350</v>
      </c>
      <c r="H25" s="23">
        <f t="shared" si="5"/>
        <v>21987</v>
      </c>
      <c r="I25" s="23"/>
      <c r="J25" s="24">
        <f t="shared" si="1"/>
        <v>0</v>
      </c>
      <c r="K25" s="23">
        <f t="shared" si="2"/>
        <v>160</v>
      </c>
      <c r="L25" s="23">
        <f t="shared" si="3"/>
        <v>10051.200000000001</v>
      </c>
      <c r="M25" s="25">
        <f>[1]Отинія!M32+[1]Коршів!M32+[1]Л.Хлібичин!M32+[1]Виноград!M32+[1]Струпків!M32+[1]Сопів!M32+[1]Княждвір!M32+[1]Печеніжин!M32+[1]центр!M32+[1]П’ядики!M32+[1]В.Кам’янка!M32+[1]Турка!M32+[1]Підгайчики!M32+[1]Гвіздець!M32+[1]Кулачківці!M32</f>
        <v>190</v>
      </c>
      <c r="N25" s="24">
        <f t="shared" si="4"/>
        <v>11935.8</v>
      </c>
    </row>
    <row r="26" spans="1:14" ht="50.25" customHeight="1" x14ac:dyDescent="0.25">
      <c r="A26" s="17"/>
      <c r="B26" s="34" t="s">
        <v>58</v>
      </c>
      <c r="C26" s="35" t="s">
        <v>59</v>
      </c>
      <c r="D26" s="37" t="s">
        <v>60</v>
      </c>
      <c r="E26" s="21" t="s">
        <v>39</v>
      </c>
      <c r="F26" s="22">
        <v>87.971999999999994</v>
      </c>
      <c r="G26" s="23">
        <v>3</v>
      </c>
      <c r="H26" s="23">
        <f t="shared" si="5"/>
        <v>263.916</v>
      </c>
      <c r="I26" s="23"/>
      <c r="J26" s="24">
        <f t="shared" si="1"/>
        <v>0</v>
      </c>
      <c r="K26" s="23">
        <f t="shared" si="2"/>
        <v>0</v>
      </c>
      <c r="L26" s="23">
        <f t="shared" si="3"/>
        <v>0</v>
      </c>
      <c r="M26" s="25">
        <f>[1]Отинія!M33+[1]Коршів!M33+[1]Л.Хлібичин!M33+[1]Виноград!M33+[1]Струпків!M33+[1]Сопів!M33+[1]Княждвір!M33+[1]Печеніжин!M33+[1]центр!M33+[1]П’ядики!M33+[1]В.Кам’янка!M33+[1]Турка!M33+[1]Підгайчики!M33+[1]Гвіздець!M33+[1]Кулачківці!M33</f>
        <v>3</v>
      </c>
      <c r="N26" s="24">
        <f t="shared" si="4"/>
        <v>263.916</v>
      </c>
    </row>
    <row r="27" spans="1:14" ht="75.75" customHeight="1" x14ac:dyDescent="0.25">
      <c r="A27" s="17"/>
      <c r="B27" s="40" t="s">
        <v>49</v>
      </c>
      <c r="C27" s="19" t="s">
        <v>67</v>
      </c>
      <c r="D27" s="20" t="s">
        <v>68</v>
      </c>
      <c r="E27" s="21" t="s">
        <v>22</v>
      </c>
      <c r="F27" s="22">
        <v>311.82</v>
      </c>
      <c r="G27" s="23">
        <v>69</v>
      </c>
      <c r="H27" s="23">
        <f t="shared" si="5"/>
        <v>21515.579999999998</v>
      </c>
      <c r="I27" s="23">
        <v>70</v>
      </c>
      <c r="J27" s="24">
        <f t="shared" si="1"/>
        <v>21827.399999999998</v>
      </c>
      <c r="K27" s="23">
        <f t="shared" si="2"/>
        <v>75</v>
      </c>
      <c r="L27" s="23">
        <f t="shared" si="3"/>
        <v>23386.5</v>
      </c>
      <c r="M27" s="25">
        <f>[1]Отинія!M34+[1]Коршів!M34+[1]Л.Хлібичин!M34+[1]Виноград!M34+[1]Струпків!M34+[1]Сопів!M34+[1]Княждвір!M34+[1]Печеніжин!M34+[1]центр!M34+[1]П’ядики!M34+[1]В.Кам’янка!M34+[1]Турка!M34+[1]Підгайчики!M34+[1]Гвіздець!M34+[1]Кулачківці!M34</f>
        <v>64</v>
      </c>
      <c r="N27" s="24">
        <f t="shared" si="4"/>
        <v>19956.48</v>
      </c>
    </row>
    <row r="28" spans="1:14" ht="128.25" customHeight="1" x14ac:dyDescent="0.25">
      <c r="A28" s="17"/>
      <c r="B28" s="29" t="s">
        <v>69</v>
      </c>
      <c r="C28" s="19" t="s">
        <v>67</v>
      </c>
      <c r="D28" s="27" t="s">
        <v>70</v>
      </c>
      <c r="E28" s="21" t="s">
        <v>22</v>
      </c>
      <c r="F28" s="33">
        <v>165.97</v>
      </c>
      <c r="G28" s="23">
        <v>36</v>
      </c>
      <c r="H28" s="23">
        <f t="shared" si="5"/>
        <v>5974.92</v>
      </c>
      <c r="I28" s="23"/>
      <c r="J28" s="24">
        <f t="shared" si="1"/>
        <v>0</v>
      </c>
      <c r="K28" s="23">
        <f t="shared" si="2"/>
        <v>16</v>
      </c>
      <c r="L28" s="23">
        <f t="shared" si="3"/>
        <v>2655.52</v>
      </c>
      <c r="M28" s="25">
        <f>[1]Отинія!M35+[1]Коршів!M35+[1]Л.Хлібичин!M35+[1]Виноград!M35+[1]Струпків!M35+[1]Сопів!M35+[1]Княждвір!M35+[1]Печеніжин!M35+[1]центр!M35+[1]П’ядики!M35+[1]В.Кам’янка!M35+[1]Турка!M35+[1]Підгайчики!M35+[1]Гвіздець!M35+[1]Кулачківці!M35</f>
        <v>20</v>
      </c>
      <c r="N28" s="24">
        <f t="shared" si="4"/>
        <v>3319.4</v>
      </c>
    </row>
    <row r="29" spans="1:14" ht="85.5" customHeight="1" x14ac:dyDescent="0.25">
      <c r="A29" s="17"/>
      <c r="B29" s="29" t="s">
        <v>71</v>
      </c>
      <c r="C29" s="19" t="s">
        <v>72</v>
      </c>
      <c r="D29" s="27" t="s">
        <v>73</v>
      </c>
      <c r="E29" s="21" t="s">
        <v>39</v>
      </c>
      <c r="F29" s="33">
        <v>22.809000000000001</v>
      </c>
      <c r="G29" s="23">
        <v>44</v>
      </c>
      <c r="H29" s="23">
        <f t="shared" si="5"/>
        <v>1003.596</v>
      </c>
      <c r="I29" s="23">
        <v>52</v>
      </c>
      <c r="J29" s="24">
        <f t="shared" si="1"/>
        <v>1186.068</v>
      </c>
      <c r="K29" s="23">
        <f t="shared" si="2"/>
        <v>35</v>
      </c>
      <c r="L29" s="23">
        <f t="shared" si="3"/>
        <v>798.31500000000005</v>
      </c>
      <c r="M29" s="25">
        <f>[1]Отинія!M36+[1]Коршів!M36+[1]Л.Хлібичин!M36+[1]Виноград!M36+[1]Струпків!M36+[1]Сопів!M36+[1]Княждвір!M36+[1]Печеніжин!M36+[1]центр!M36+[1]П’ядики!M36+[1]В.Кам’янка!M36+[1]Турка!M36+[1]Підгайчики!M36+[1]Гвіздець!M36+[1]Кулачківці!M36</f>
        <v>61</v>
      </c>
      <c r="N29" s="24">
        <f t="shared" si="4"/>
        <v>1391.3490000000002</v>
      </c>
    </row>
    <row r="30" spans="1:14" ht="61.5" customHeight="1" x14ac:dyDescent="0.25">
      <c r="A30" s="17"/>
      <c r="B30" s="34" t="s">
        <v>55</v>
      </c>
      <c r="C30" s="35" t="s">
        <v>56</v>
      </c>
      <c r="D30" s="36" t="s">
        <v>57</v>
      </c>
      <c r="E30" s="21" t="s">
        <v>22</v>
      </c>
      <c r="F30" s="33">
        <v>102.39221999999999</v>
      </c>
      <c r="G30" s="23">
        <v>18</v>
      </c>
      <c r="H30" s="23">
        <f t="shared" si="5"/>
        <v>1843.0599599999998</v>
      </c>
      <c r="I30" s="23"/>
      <c r="J30" s="24">
        <f t="shared" si="1"/>
        <v>0</v>
      </c>
      <c r="K30" s="23">
        <f t="shared" si="2"/>
        <v>6</v>
      </c>
      <c r="L30" s="23">
        <f t="shared" si="3"/>
        <v>614.35331999999994</v>
      </c>
      <c r="M30" s="25">
        <f>[1]Отинія!M37+[1]Коршів!M37+[1]Л.Хлібичин!M37+[1]Виноград!M37+[1]Струпків!M37+[1]Сопів!M37+[1]Княждвір!M37+[1]Печеніжин!M37+[1]центр!M37+[1]П’ядики!M37+[1]В.Кам’янка!M37+[1]Турка!M37+[1]Підгайчики!M37+[1]Гвіздець!M37+[1]Кулачківці!M37</f>
        <v>12</v>
      </c>
      <c r="N30" s="24">
        <f t="shared" si="4"/>
        <v>1228.7066399999999</v>
      </c>
    </row>
    <row r="31" spans="1:14" ht="72" customHeight="1" x14ac:dyDescent="0.25">
      <c r="A31" s="17"/>
      <c r="B31" s="29" t="s">
        <v>74</v>
      </c>
      <c r="C31" s="19" t="s">
        <v>75</v>
      </c>
      <c r="D31" s="27" t="s">
        <v>76</v>
      </c>
      <c r="E31" s="21" t="s">
        <v>22</v>
      </c>
      <c r="F31" s="33">
        <v>165.97</v>
      </c>
      <c r="G31" s="23">
        <v>30</v>
      </c>
      <c r="H31" s="23">
        <f t="shared" si="5"/>
        <v>4979.1000000000004</v>
      </c>
      <c r="I31" s="23">
        <v>50</v>
      </c>
      <c r="J31" s="24">
        <f t="shared" si="1"/>
        <v>8298.5</v>
      </c>
      <c r="K31" s="23">
        <f t="shared" si="2"/>
        <v>0</v>
      </c>
      <c r="L31" s="23">
        <f t="shared" si="3"/>
        <v>0</v>
      </c>
      <c r="M31" s="25">
        <f>[1]Отинія!M38+[1]Коршів!M38+[1]Л.Хлібичин!M38+[1]Виноград!M38+[1]Струпків!M38+[1]Сопів!M38+[1]Княждвір!M38+[1]Печеніжин!M38+[1]центр!M38+[1]П’ядики!M38+[1]В.Кам’янка!M38+[1]Турка!M38+[1]Підгайчики!M38+[1]Гвіздець!M38+[1]Кулачківці!M38</f>
        <v>80</v>
      </c>
      <c r="N31" s="24">
        <f t="shared" si="4"/>
        <v>13277.6</v>
      </c>
    </row>
    <row r="32" spans="1:14" ht="50.25" customHeight="1" x14ac:dyDescent="0.25">
      <c r="A32" s="17"/>
      <c r="B32" s="29" t="s">
        <v>38</v>
      </c>
      <c r="C32" s="19" t="s">
        <v>75</v>
      </c>
      <c r="D32" s="27" t="s">
        <v>77</v>
      </c>
      <c r="E32" s="21" t="s">
        <v>22</v>
      </c>
      <c r="F32" s="33">
        <v>63</v>
      </c>
      <c r="G32" s="23">
        <v>313</v>
      </c>
      <c r="H32" s="23">
        <f t="shared" si="5"/>
        <v>19719</v>
      </c>
      <c r="I32" s="23"/>
      <c r="J32" s="24">
        <f t="shared" si="1"/>
        <v>0</v>
      </c>
      <c r="K32" s="23">
        <f t="shared" si="2"/>
        <v>253</v>
      </c>
      <c r="L32" s="23">
        <f t="shared" si="3"/>
        <v>15939</v>
      </c>
      <c r="M32" s="25">
        <f>[1]Отинія!M39+[1]Коршів!M39+[1]Л.Хлібичин!M39+[1]Виноград!M39+[1]Струпків!M39+[1]Сопів!M39+[1]Княждвір!M39+[1]Печеніжин!M39+[1]центр!M39+[1]П’ядики!M39+[1]В.Кам’янка!M39+[1]Турка!M39+[1]Підгайчики!M39+[1]Гвіздець!M39+[1]Кулачківці!M39</f>
        <v>60</v>
      </c>
      <c r="N32" s="24">
        <f t="shared" si="4"/>
        <v>3780</v>
      </c>
    </row>
    <row r="33" spans="1:19" ht="80.25" customHeight="1" x14ac:dyDescent="0.25">
      <c r="A33" s="17"/>
      <c r="B33" s="29" t="s">
        <v>71</v>
      </c>
      <c r="C33" s="19" t="s">
        <v>72</v>
      </c>
      <c r="D33" s="27" t="s">
        <v>73</v>
      </c>
      <c r="E33" s="21" t="s">
        <v>39</v>
      </c>
      <c r="F33" s="33">
        <v>22.808920000000001</v>
      </c>
      <c r="G33" s="23">
        <v>12</v>
      </c>
      <c r="H33" s="23">
        <f t="shared" si="5"/>
        <v>273.70704000000001</v>
      </c>
      <c r="I33" s="23"/>
      <c r="J33" s="24">
        <f t="shared" si="1"/>
        <v>0</v>
      </c>
      <c r="K33" s="23">
        <f t="shared" si="2"/>
        <v>2</v>
      </c>
      <c r="L33" s="23">
        <f t="shared" si="3"/>
        <v>45.617840000000001</v>
      </c>
      <c r="M33" s="25">
        <f>[1]Отинія!M40+[1]Коршів!M40+[1]Л.Хлібичин!M40+[1]Виноград!M40+[1]Струпків!M40+[1]Сопів!M40+[1]Княждвір!M40+[1]Печеніжин!M40+[1]центр!M40+[1]П’ядики!M40+[1]В.Кам’янка!M40+[1]Турка!M40+[1]Підгайчики!M40+[1]Гвіздець!M40+[1]Кулачківці!M40</f>
        <v>10</v>
      </c>
      <c r="N33" s="24">
        <f t="shared" si="4"/>
        <v>228.08920000000001</v>
      </c>
    </row>
    <row r="34" spans="1:19" ht="107.25" customHeight="1" x14ac:dyDescent="0.25">
      <c r="A34" s="17"/>
      <c r="B34" s="29" t="s">
        <v>78</v>
      </c>
      <c r="C34" s="19" t="s">
        <v>79</v>
      </c>
      <c r="D34" s="27" t="s">
        <v>80</v>
      </c>
      <c r="E34" s="21" t="s">
        <v>18</v>
      </c>
      <c r="F34" s="22">
        <v>1.0000000000000001E-5</v>
      </c>
      <c r="G34" s="23"/>
      <c r="H34" s="23">
        <f t="shared" si="5"/>
        <v>0</v>
      </c>
      <c r="I34" s="23">
        <v>2</v>
      </c>
      <c r="J34" s="24">
        <f t="shared" si="1"/>
        <v>2.0000000000000002E-5</v>
      </c>
      <c r="K34" s="23">
        <f t="shared" si="2"/>
        <v>0</v>
      </c>
      <c r="L34" s="23">
        <f t="shared" si="3"/>
        <v>0</v>
      </c>
      <c r="M34" s="25">
        <f>[1]Отинія!M41+[1]Коршів!M41+[1]Л.Хлібичин!M41+[1]Виноград!M41+[1]Струпків!M41+[1]Сопів!M41+[1]Княждвір!M41+[1]Печеніжин!M41+[1]центр!M41+[1]П’ядики!M41+[1]В.Кам’янка!M41+[1]Турка!M41+[1]Підгайчики!M41+[1]Гвіздець!M41+[1]Кулачківці!M41</f>
        <v>2</v>
      </c>
      <c r="N34" s="24">
        <f t="shared" si="4"/>
        <v>2.0000000000000002E-5</v>
      </c>
    </row>
    <row r="35" spans="1:19" ht="111" customHeight="1" x14ac:dyDescent="0.25">
      <c r="A35" s="17"/>
      <c r="B35" s="29" t="s">
        <v>81</v>
      </c>
      <c r="C35" s="19" t="s">
        <v>82</v>
      </c>
      <c r="D35" s="27" t="s">
        <v>83</v>
      </c>
      <c r="E35" s="21" t="s">
        <v>39</v>
      </c>
      <c r="F35" s="22">
        <v>83.289199999999994</v>
      </c>
      <c r="G35" s="23"/>
      <c r="H35" s="23">
        <f t="shared" si="5"/>
        <v>0</v>
      </c>
      <c r="I35" s="23">
        <v>17</v>
      </c>
      <c r="J35" s="24">
        <v>1415.92</v>
      </c>
      <c r="K35" s="23">
        <f t="shared" si="2"/>
        <v>4.5</v>
      </c>
      <c r="L35" s="23">
        <f t="shared" si="3"/>
        <v>374.80139999999994</v>
      </c>
      <c r="M35" s="25">
        <f>[1]Отинія!M42+[1]Коршів!M42+[1]Л.Хлібичин!M42+[1]Виноград!M42+[1]Струпків!M42+[1]Сопів!M42+[1]Княждвір!M42+[1]Печеніжин!M42+[1]центр!M42+[1]П’ядики!M42+[1]В.Кам’янка!M42+[1]Турка!M42+[1]Підгайчики!M42+[1]Гвіздець!M42+[1]Кулачківці!M42</f>
        <v>12.5</v>
      </c>
      <c r="N35" s="24">
        <f t="shared" si="4"/>
        <v>1041.115</v>
      </c>
    </row>
    <row r="36" spans="1:19" ht="127.5" customHeight="1" x14ac:dyDescent="0.25">
      <c r="A36" s="17"/>
      <c r="B36" s="29" t="s">
        <v>84</v>
      </c>
      <c r="C36" s="19" t="s">
        <v>82</v>
      </c>
      <c r="D36" s="27" t="s">
        <v>85</v>
      </c>
      <c r="E36" s="21" t="s">
        <v>39</v>
      </c>
      <c r="F36" s="22">
        <v>151.69499999999999</v>
      </c>
      <c r="G36" s="23"/>
      <c r="H36" s="23">
        <f t="shared" si="5"/>
        <v>0</v>
      </c>
      <c r="I36" s="23">
        <v>2</v>
      </c>
      <c r="J36" s="24">
        <f t="shared" si="1"/>
        <v>303.39</v>
      </c>
      <c r="K36" s="23">
        <f t="shared" si="2"/>
        <v>0</v>
      </c>
      <c r="L36" s="23">
        <f t="shared" si="3"/>
        <v>0</v>
      </c>
      <c r="M36" s="25">
        <f>[1]Отинія!M43+[1]Коршів!M43+[1]Л.Хлібичин!M43+[1]Виноград!M43+[1]Струпків!M43+[1]Сопів!M43+[1]Княждвір!M43+[1]Печеніжин!M43+[1]центр!M43+[1]П’ядики!M43+[1]В.Кам’янка!M43+[1]Турка!M43+[1]Підгайчики!M43+[1]Гвіздець!M43+[1]Кулачківці!M43</f>
        <v>2</v>
      </c>
      <c r="N36" s="24">
        <f t="shared" si="4"/>
        <v>303.39</v>
      </c>
    </row>
    <row r="37" spans="1:19" ht="66.75" customHeight="1" x14ac:dyDescent="0.25">
      <c r="A37" s="17"/>
      <c r="B37" s="29" t="s">
        <v>86</v>
      </c>
      <c r="C37" s="19" t="s">
        <v>82</v>
      </c>
      <c r="D37" s="27" t="s">
        <v>87</v>
      </c>
      <c r="E37" s="21" t="s">
        <v>88</v>
      </c>
      <c r="F37" s="22">
        <v>16685.064709999999</v>
      </c>
      <c r="G37" s="23"/>
      <c r="H37" s="23">
        <f t="shared" si="5"/>
        <v>0</v>
      </c>
      <c r="I37" s="23">
        <v>0.6</v>
      </c>
      <c r="J37" s="24">
        <f t="shared" si="1"/>
        <v>10011.038825999998</v>
      </c>
      <c r="K37" s="23">
        <f t="shared" si="2"/>
        <v>9.9999999999999978E-2</v>
      </c>
      <c r="L37" s="23">
        <f t="shared" si="3"/>
        <v>1668.5064709999995</v>
      </c>
      <c r="M37" s="25">
        <f>[1]Отинія!M44+[1]Коршів!M44+[1]Л.Хлібичин!M44+[1]Виноград!M44+[1]Струпків!M44+[1]Сопів!M44+[1]Княждвір!M44+[1]Печеніжин!M44+[1]центр!M44+[1]П’ядики!M44+[1]В.Кам’янка!M44+[1]Турка!M44+[1]Підгайчики!M44+[1]Гвіздець!M44+[1]Кулачківці!M44</f>
        <v>0.5</v>
      </c>
      <c r="N37" s="24">
        <f t="shared" si="4"/>
        <v>8342.5323549999994</v>
      </c>
    </row>
    <row r="38" spans="1:19" ht="73.5" customHeight="1" x14ac:dyDescent="0.25">
      <c r="A38" s="17"/>
      <c r="B38" s="29" t="s">
        <v>89</v>
      </c>
      <c r="C38" s="19" t="s">
        <v>82</v>
      </c>
      <c r="D38" s="27" t="s">
        <v>90</v>
      </c>
      <c r="E38" s="21" t="s">
        <v>18</v>
      </c>
      <c r="F38" s="22">
        <v>3.54</v>
      </c>
      <c r="G38" s="23"/>
      <c r="H38" s="23">
        <f t="shared" si="5"/>
        <v>0</v>
      </c>
      <c r="I38" s="23">
        <v>36</v>
      </c>
      <c r="J38" s="24">
        <f t="shared" si="1"/>
        <v>127.44</v>
      </c>
      <c r="K38" s="23">
        <f t="shared" si="2"/>
        <v>6</v>
      </c>
      <c r="L38" s="23">
        <f t="shared" si="3"/>
        <v>21.240000000000002</v>
      </c>
      <c r="M38" s="25">
        <f>[1]Отинія!M45+[1]Коршів!M45+[1]Л.Хлібичин!M45+[1]Виноград!M45+[1]Струпків!M45+[1]Сопів!M45+[1]Княждвір!M45+[1]Печеніжин!M45+[1]центр!M45+[1]П’ядики!M45+[1]В.Кам’янка!M45+[1]Турка!M45+[1]Підгайчики!M45+[1]Гвіздець!M45+[1]Кулачківці!M45</f>
        <v>30</v>
      </c>
      <c r="N38" s="24">
        <f t="shared" si="4"/>
        <v>106.2</v>
      </c>
    </row>
    <row r="39" spans="1:19" ht="18" customHeight="1" x14ac:dyDescent="0.25">
      <c r="A39" s="17"/>
      <c r="B39" s="29"/>
      <c r="C39" s="19"/>
      <c r="D39" s="27"/>
      <c r="E39" s="21"/>
      <c r="F39" s="33"/>
      <c r="G39" s="23"/>
      <c r="H39" s="23">
        <f t="shared" si="5"/>
        <v>0</v>
      </c>
      <c r="I39" s="23"/>
      <c r="J39" s="24">
        <f t="shared" si="1"/>
        <v>0</v>
      </c>
      <c r="K39" s="23"/>
      <c r="L39" s="23">
        <f t="shared" si="3"/>
        <v>0</v>
      </c>
      <c r="M39" s="25">
        <f>[1]Отинія!M46+[1]Коршів!M46+[1]Л.Хлібичин!M46+[1]Виноград!M46+[1]Струпків!M46+[1]Сопів!M46+[1]Княждвір!M46+[1]Печеніжин!M46+[1]центр!M46+[1]П’ядики!M46+[1]В.Кам’янка!M46+[1]Турка!M46+[1]Підгайчики!M46+[1]Гвіздець!M46+[1]Кулачківці!M46</f>
        <v>0</v>
      </c>
      <c r="N39" s="24">
        <f t="shared" si="4"/>
        <v>0</v>
      </c>
    </row>
    <row r="40" spans="1:19" x14ac:dyDescent="0.25">
      <c r="A40" s="16"/>
      <c r="B40" s="16" t="s">
        <v>91</v>
      </c>
      <c r="C40" s="16"/>
      <c r="D40" s="16"/>
      <c r="E40" s="16"/>
      <c r="F40" s="16"/>
      <c r="G40" s="41">
        <f>SUM(G8:G18)</f>
        <v>1626</v>
      </c>
      <c r="H40" s="41">
        <f>SUM(H8:H39)</f>
        <v>109074.40540999999</v>
      </c>
      <c r="I40" s="41">
        <f t="shared" ref="I40:N40" si="6">SUM(I8:I39)</f>
        <v>259.60000000000002</v>
      </c>
      <c r="J40" s="41">
        <f t="shared" si="6"/>
        <v>44781.936145999993</v>
      </c>
      <c r="K40" s="41">
        <f t="shared" si="6"/>
        <v>926.6</v>
      </c>
      <c r="L40" s="41">
        <f t="shared" si="6"/>
        <v>64984.439300999991</v>
      </c>
      <c r="M40" s="41">
        <f t="shared" si="6"/>
        <v>2014</v>
      </c>
      <c r="N40" s="41">
        <f t="shared" si="6"/>
        <v>88871.898655000012</v>
      </c>
      <c r="S40" s="41"/>
    </row>
    <row r="41" spans="1:19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3">
        <f>H40+J40-L40</f>
        <v>88871.902255000008</v>
      </c>
      <c r="O41" s="44">
        <f>H40+J40-L40</f>
        <v>88871.902255000008</v>
      </c>
      <c r="S41" s="43"/>
    </row>
    <row r="42" spans="1:19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5"/>
      <c r="K42" s="42"/>
      <c r="L42" s="42"/>
      <c r="M42" s="42"/>
      <c r="N42" s="42"/>
    </row>
    <row r="43" spans="1:19" ht="15.75" x14ac:dyDescent="0.25">
      <c r="A43" s="42"/>
      <c r="B43" s="46" t="s">
        <v>92</v>
      </c>
      <c r="C43" s="46"/>
      <c r="D43" s="46"/>
      <c r="E43" s="46"/>
      <c r="F43" s="46"/>
      <c r="G43" s="47" t="s">
        <v>93</v>
      </c>
      <c r="H43" s="47"/>
      <c r="I43" s="42"/>
      <c r="J43" s="42"/>
      <c r="K43" s="42"/>
      <c r="L43" s="42"/>
      <c r="M43" s="42"/>
      <c r="N43" s="42"/>
      <c r="O43" s="44"/>
      <c r="Q43" s="44"/>
    </row>
    <row r="44" spans="1:19" ht="23.25" customHeight="1" x14ac:dyDescent="0.25">
      <c r="A44" s="42"/>
      <c r="B44" s="46" t="s">
        <v>94</v>
      </c>
      <c r="C44" s="46"/>
      <c r="D44" s="46"/>
      <c r="E44" s="46"/>
      <c r="F44" s="46"/>
      <c r="G44" s="48" t="s">
        <v>95</v>
      </c>
      <c r="H44" s="48"/>
      <c r="I44" s="42"/>
      <c r="J44" s="42"/>
      <c r="K44" s="42"/>
      <c r="L44" s="42"/>
      <c r="M44" s="42"/>
      <c r="N44" s="42"/>
      <c r="S44" s="44"/>
    </row>
    <row r="45" spans="1:19" ht="24" customHeight="1" x14ac:dyDescent="0.25">
      <c r="B45" s="49" t="s">
        <v>96</v>
      </c>
      <c r="C45" s="49"/>
      <c r="D45" s="50"/>
      <c r="E45" s="50"/>
      <c r="F45" s="50"/>
      <c r="G45" s="51" t="s">
        <v>97</v>
      </c>
      <c r="H45" s="50"/>
    </row>
    <row r="46" spans="1:19" ht="15.75" x14ac:dyDescent="0.25">
      <c r="B46" s="52"/>
    </row>
    <row r="47" spans="1:19" x14ac:dyDescent="0.25">
      <c r="N47" s="53"/>
    </row>
  </sheetData>
  <mergeCells count="15">
    <mergeCell ref="I6:J6"/>
    <mergeCell ref="K6:L6"/>
    <mergeCell ref="M6:N6"/>
    <mergeCell ref="G44:H44"/>
    <mergeCell ref="B45:C45"/>
    <mergeCell ref="A3:N3"/>
    <mergeCell ref="A4:N4"/>
    <mergeCell ref="G5:L5"/>
    <mergeCell ref="A6:A7"/>
    <mergeCell ref="B6:B7"/>
    <mergeCell ref="C6:C7"/>
    <mergeCell ref="D6:D7"/>
    <mergeCell ref="E6:E7"/>
    <mergeCell ref="F6:F7"/>
    <mergeCell ref="G6:H6"/>
  </mergeCells>
  <pageMargins left="0" right="0.39370078740157483" top="0" bottom="0" header="0.31496062992125984" footer="0.31496062992125984"/>
  <pageSetup paperSize="9" scale="55" fitToHeight="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зведена на 25.08.2025</vt:lpstr>
      <vt:lpstr>'зведена на 25.08.2025'!Область_друку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</dc:creator>
  <cp:lastModifiedBy>КОХ</cp:lastModifiedBy>
  <cp:lastPrinted>2025-08-26T06:42:33Z</cp:lastPrinted>
  <dcterms:created xsi:type="dcterms:W3CDTF">2025-08-26T06:40:50Z</dcterms:created>
  <dcterms:modified xsi:type="dcterms:W3CDTF">2025-08-26T06:45:48Z</dcterms:modified>
</cp:coreProperties>
</file>